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лий\Desktop\Заявки на ТП\2019\"/>
    </mc:Choice>
  </mc:AlternateContent>
  <bookViews>
    <workbookView xWindow="0" yWindow="0" windowWidth="28800" windowHeight="11400" tabRatio="840"/>
  </bookViews>
  <sheets>
    <sheet name="Реестр ТП (действ.)" sheetId="1" r:id="rId1"/>
    <sheet name="Пояснения" sheetId="2" r:id="rId2"/>
  </sheets>
  <definedNames>
    <definedName name="_xlnm._FilterDatabase" localSheetId="0" hidden="1">'Реестр ТП (действ.)'!$A$1:$BV$13</definedName>
    <definedName name="Z_74BCC2D7_A706_41F0_A247_1C77540CBEC2_.wvu.FilterData" localSheetId="0" hidden="1">'Реестр ТП (действ.)'!$A$1:$BV$2</definedName>
    <definedName name="Z_C7B5DCFB_CE08_46EC_8DE5_C658E0A20F90_.wvu.FilterData" localSheetId="0" hidden="1">'Реестр ТП (действ.)'!$A$1:$BV$2</definedName>
  </definedNames>
  <calcPr calcId="162913" refMode="R1C1"/>
  <customWorkbookViews>
    <customWorkbookView name="ASUS - Личное представление" guid="{74BCC2D7-A706-41F0-A247-1C77540CBEC2}" mergeInterval="0" personalView="1" xWindow="840" yWindow="12" windowWidth="1092" windowHeight="1003" tabRatio="609" activeSheetId="1"/>
    <customWorkbookView name="Андрей Денисенко - Личное представление" guid="{C7B5DCFB-CE08-46EC-8DE5-C658E0A20F90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BP11" i="1" l="1"/>
  <c r="BP10" i="1" l="1"/>
  <c r="AH10" i="1"/>
  <c r="BP13" i="1"/>
  <c r="AG12" i="1" l="1"/>
  <c r="AH12" i="1"/>
  <c r="AI12" i="1" s="1"/>
  <c r="AG13" i="1"/>
  <c r="AH13" i="1"/>
  <c r="AI13" i="1" s="1"/>
  <c r="BP12" i="1"/>
  <c r="BP9" i="1" l="1"/>
  <c r="AH11" i="1" l="1"/>
  <c r="AI11" i="1" s="1"/>
  <c r="AG11" i="1"/>
  <c r="AG10" i="1" l="1"/>
  <c r="AI10" i="1"/>
  <c r="BP7" i="1" l="1"/>
  <c r="BP8" i="1"/>
  <c r="AG9" i="1"/>
  <c r="AH9" i="1"/>
  <c r="AI9" i="1" s="1"/>
  <c r="AG8" i="1" l="1"/>
  <c r="AH8" i="1"/>
  <c r="AI8" i="1" s="1"/>
  <c r="AG7" i="1" l="1"/>
  <c r="AH7" i="1"/>
  <c r="AI7" i="1" s="1"/>
  <c r="AH5" i="1" l="1"/>
  <c r="BP4" i="1" l="1"/>
  <c r="BP5" i="1"/>
  <c r="BP6" i="1"/>
  <c r="AG5" i="1" l="1"/>
  <c r="AI5" i="1"/>
  <c r="AG6" i="1"/>
  <c r="AH6" i="1"/>
  <c r="AI6" i="1" s="1"/>
  <c r="AH4" i="1"/>
  <c r="AI4" i="1" s="1"/>
  <c r="AG4" i="1"/>
  <c r="BP3" i="1" l="1"/>
  <c r="AH3" i="1" l="1"/>
  <c r="AI3" i="1" s="1"/>
  <c r="AG3" i="1"/>
</calcChain>
</file>

<file path=xl/comments1.xml><?xml version="1.0" encoding="utf-8"?>
<comments xmlns="http://schemas.openxmlformats.org/spreadsheetml/2006/main">
  <authors>
    <author>Автор</author>
  </authors>
  <commentList>
    <comment ref="H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к ранее присоединенной прибавляем заявленную
2)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точки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максимальная мощность равна заявленной и равна ранее присоединенной</t>
        </r>
      </text>
    </comment>
    <comment ref="I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1) в случае </t>
        </r>
        <r>
          <rPr>
            <b/>
            <sz val="9"/>
            <color indexed="81"/>
            <rFont val="Tahoma"/>
            <family val="2"/>
            <charset val="204"/>
          </rPr>
          <t>увеличения мощности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на которую нужно увеличить
2) в случае</t>
        </r>
        <r>
          <rPr>
            <b/>
            <sz val="9"/>
            <color indexed="81"/>
            <rFont val="Tahoma"/>
            <family val="2"/>
            <charset val="204"/>
          </rPr>
          <t xml:space="preserve"> нового присоединения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>изменения схемы внешнего электронсабжения</t>
        </r>
        <r>
          <rPr>
            <i/>
            <sz val="9"/>
            <color indexed="81"/>
            <rFont val="Tahoma"/>
            <family val="2"/>
            <charset val="204"/>
          </rPr>
          <t xml:space="preserve"> указывается величина которая требуется для присоединения к одномоментному использованию
3) в случае </t>
        </r>
        <r>
          <rPr>
            <b/>
            <sz val="9"/>
            <color indexed="81"/>
            <rFont val="Tahoma"/>
            <family val="2"/>
            <charset val="204"/>
          </rPr>
          <t>изменения категории надежности</t>
        </r>
        <r>
          <rPr>
            <i/>
            <sz val="9"/>
            <color indexed="81"/>
            <rFont val="Tahoma"/>
            <family val="2"/>
            <charset val="204"/>
          </rPr>
          <t xml:space="preserve"> и </t>
        </r>
        <r>
          <rPr>
            <b/>
            <sz val="9"/>
            <color indexed="81"/>
            <rFont val="Tahoma"/>
            <family val="2"/>
            <charset val="204"/>
          </rPr>
          <t xml:space="preserve">точки присоединения </t>
        </r>
        <r>
          <rPr>
            <i/>
            <sz val="9"/>
            <color indexed="81"/>
            <rFont val="Tahoma"/>
            <family val="2"/>
            <charset val="204"/>
          </rPr>
          <t xml:space="preserve">указывается ранее присоединенная мощность (в случае если максимальная мощность не увеличивается)
</t>
        </r>
      </text>
    </comment>
    <comment ref="J1" authorId="0" shape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i/>
            <sz val="9"/>
            <color indexed="81"/>
            <rFont val="Tahoma"/>
            <family val="2"/>
            <charset val="204"/>
          </rPr>
          <t xml:space="preserve">
заполняется в случае если 
1) заявка на увеличение мощности
2) заявка на изменение точки присоединения
3) заявка на изменение категории надежности</t>
        </r>
      </text>
    </comment>
  </commentList>
</comments>
</file>

<file path=xl/sharedStrings.xml><?xml version="1.0" encoding="utf-8"?>
<sst xmlns="http://schemas.openxmlformats.org/spreadsheetml/2006/main" count="337" uniqueCount="153">
  <si>
    <t>ДС 1</t>
  </si>
  <si>
    <t>ДС 2</t>
  </si>
  <si>
    <t>ДС 3</t>
  </si>
  <si>
    <t>Наименование объекта</t>
  </si>
  <si>
    <t>Район</t>
  </si>
  <si>
    <t>Населенный пункт</t>
  </si>
  <si>
    <t>Максимальная мощность, кВт</t>
  </si>
  <si>
    <t>Заявленная мощность</t>
  </si>
  <si>
    <t>Ранее присоединенная мощность</t>
  </si>
  <si>
    <t>Класс напряжения/ кВ</t>
  </si>
  <si>
    <t>Год ввода объекта</t>
  </si>
  <si>
    <t>Статус заявки</t>
  </si>
  <si>
    <t>Примечание</t>
  </si>
  <si>
    <t>Тип присоединения</t>
  </si>
  <si>
    <t>Дополнительное соглашение</t>
  </si>
  <si>
    <t>Необходимость составления ДС, 0 - не делали, 1 - делали</t>
  </si>
  <si>
    <t>Способ строительства (ИПР или ТП/Стоимость по договору включает/не включает затраты на мероприятия по строительству энергообъектов)</t>
  </si>
  <si>
    <t>Сумма по договору</t>
  </si>
  <si>
    <t>Сумма по договору для заявителей с максимальной мощностью до 150 кВт</t>
  </si>
  <si>
    <t>чернила+бумага (без учета НДС)</t>
  </si>
  <si>
    <t>Дата возврата договора от заявителя (предполагаемая)</t>
  </si>
  <si>
    <t>Дата заключения договора</t>
  </si>
  <si>
    <t>Сетевая организация уведомляет заявителя о выполнении мероприятий</t>
  </si>
  <si>
    <t>Ответ от заявителя о продлении сроков выполнения мероприятий</t>
  </si>
  <si>
    <t>Письмо от заявителя о проверке выполнения/письмо в район о проверке выполнения</t>
  </si>
  <si>
    <t>Дата фактического присоединения</t>
  </si>
  <si>
    <t>Примечание/замечания к актам</t>
  </si>
  <si>
    <t>Замечания (примечание)</t>
  </si>
  <si>
    <t>Дата ответа заявителю письмом</t>
  </si>
  <si>
    <t>-</t>
  </si>
  <si>
    <t>Октябрьский район</t>
  </si>
  <si>
    <t>III</t>
  </si>
  <si>
    <t>Новое ТП</t>
  </si>
  <si>
    <t>4 месяца</t>
  </si>
  <si>
    <t>Стройка</t>
  </si>
  <si>
    <t>Без стройки</t>
  </si>
  <si>
    <t>Средства перечисленные в АО "ЮРЭСК"</t>
  </si>
  <si>
    <t>Березовский район</t>
  </si>
  <si>
    <t>Саранпауль</t>
  </si>
  <si>
    <t>Соглашение о перемене сторон</t>
  </si>
  <si>
    <t>Да</t>
  </si>
  <si>
    <t>Нет</t>
  </si>
  <si>
    <t>Фактическое присоединение</t>
  </si>
  <si>
    <t>Щекурья</t>
  </si>
  <si>
    <t>Договор исполнен</t>
  </si>
  <si>
    <t>6 месяцев</t>
  </si>
  <si>
    <t>Принята</t>
  </si>
  <si>
    <t>1 год</t>
  </si>
  <si>
    <t>Белоярский район</t>
  </si>
  <si>
    <t>Увеличение мощности, изменение схемы электроснабжения</t>
  </si>
  <si>
    <t>Нумто</t>
  </si>
  <si>
    <t>Исполнен</t>
  </si>
  <si>
    <t>На подписи у руководства</t>
  </si>
  <si>
    <t>Отправлен заявителю</t>
  </si>
  <si>
    <t>Заключен</t>
  </si>
  <si>
    <t>Проект</t>
  </si>
  <si>
    <t>Составление актов</t>
  </si>
  <si>
    <t>ТП/не включает затраты на мероприятия по строительству энергообъектов</t>
  </si>
  <si>
    <t>У юристов для согласования и отправки</t>
  </si>
  <si>
    <t>ВРУ-0,4 кВ жилого дома</t>
  </si>
  <si>
    <t xml:space="preserve">Номер заявки </t>
  </si>
  <si>
    <t>Категория электроснабжения</t>
  </si>
  <si>
    <t>Номер договора</t>
  </si>
  <si>
    <t>Скан договора ТП</t>
  </si>
  <si>
    <t>Соглас. мощности от ПТО</t>
  </si>
  <si>
    <t>Соглас. юристов</t>
  </si>
  <si>
    <t>Примечание по заявке ТП</t>
  </si>
  <si>
    <t>Средства перечисленные в АО "Юграэнерго"</t>
  </si>
  <si>
    <t>Факт затрат (при строительстве), без НДС</t>
  </si>
  <si>
    <t>Статус договора</t>
  </si>
  <si>
    <t>Необход. строит-ва</t>
  </si>
  <si>
    <t>Объём строит-ва по ТП</t>
  </si>
  <si>
    <t>Стройка (без учета НДС)</t>
  </si>
  <si>
    <t>Наличие ТТ</t>
  </si>
  <si>
    <t>Дата запроса ТТ у сервисных организаций</t>
  </si>
  <si>
    <t>Срок предоставления (черным если уже прислали)</t>
  </si>
  <si>
    <t>Дата получения заявителем проекта договора</t>
  </si>
  <si>
    <t xml:space="preserve">Дата направления ТУ на выполнение мероприятий </t>
  </si>
  <si>
    <t>Дата направления оригинала договора в бухгалтерию</t>
  </si>
  <si>
    <t>Срок выполнения мероприятий по договору (15 дней, 4 месяца, 6 месяцев, 1 год, 2 года)</t>
  </si>
  <si>
    <t>Дата выполнения мероприятий по договору (предполагаемая)</t>
  </si>
  <si>
    <t>Соглаш. о расторжении</t>
  </si>
  <si>
    <t>Выполнение мероприятий по стройке (фактическая)</t>
  </si>
  <si>
    <t>Комментарий к столбцу по выполнению мероприятий по стройке</t>
  </si>
  <si>
    <t>Дата поступления актов в АО "Юграэнерго"</t>
  </si>
  <si>
    <t>Проверка актов</t>
  </si>
  <si>
    <t>Дата направления актов в бухгалтерию</t>
  </si>
  <si>
    <t>Сумма реализации, с НДС</t>
  </si>
  <si>
    <t>Наличие акта выполненных работ для подтверждения выпадающих расходов</t>
  </si>
  <si>
    <t>Дата поступления проекта на согласование</t>
  </si>
  <si>
    <t>Номер (шифр) проекта</t>
  </si>
  <si>
    <t>Документ/дата перевода денежных средств</t>
  </si>
  <si>
    <t>ВРУ-0,4 кВ строительной площадки жилого дома</t>
  </si>
  <si>
    <t>ВРУ-0,22 кВ жилого дома</t>
  </si>
  <si>
    <t>Запрос в сетевую о проверке выполнения ТУ</t>
  </si>
  <si>
    <t>Заявка с необходимостью строительства</t>
  </si>
  <si>
    <t>Договор с необходимостью строительства</t>
  </si>
  <si>
    <t>ЮЛ</t>
  </si>
  <si>
    <t>Тип заявителя (юр./физ.,ИП)</t>
  </si>
  <si>
    <t>ФЛ</t>
  </si>
  <si>
    <t>Срок окончания мероприятий ТП по договору:</t>
  </si>
  <si>
    <t>Фактическая дата реализации договора по актам</t>
  </si>
  <si>
    <t>Срок окончания действия ТУ:</t>
  </si>
  <si>
    <t>Кол-во оставшихся дней для ТП</t>
  </si>
  <si>
    <t>Большой Атлым</t>
  </si>
  <si>
    <t>Договор заключен/заявка обработана</t>
  </si>
  <si>
    <t>Акты об исполнение (АВТУ, АоТП)</t>
  </si>
  <si>
    <t>Дата поступления (регистрации) заявки 
(дата отсчёта)</t>
  </si>
  <si>
    <t>Дата поступления письма от Заявителя</t>
  </si>
  <si>
    <t xml:space="preserve">Общее кол-во дн. по испол. заявок (днях)
Разница столбцов (34-20)+(49-74) </t>
  </si>
  <si>
    <t>Дата выдачи (отправки) договора (письма об отсутствии возможности) для согласования заявителю</t>
  </si>
  <si>
    <t>ВРУ-0,4 кВ вагон-городка</t>
  </si>
  <si>
    <t>Заявка не принята/Договор аннулирован</t>
  </si>
  <si>
    <t>Анулирован (расторгнут)</t>
  </si>
  <si>
    <t>БР-23.19</t>
  </si>
  <si>
    <t>ВРУ-0,4 кВ цеха переработки продукции</t>
  </si>
  <si>
    <t>БР-24.19</t>
  </si>
  <si>
    <t>БР-25.19</t>
  </si>
  <si>
    <t>БР-26.19</t>
  </si>
  <si>
    <t>Письмо №2245 от 05.09.2019 о напр. дог. №БР-24.19</t>
  </si>
  <si>
    <t>Письмо №2246 от 05.09.2019 о напр. дог. №БР-25.19</t>
  </si>
  <si>
    <t>Письмо №2247 от 05.09.2019 о напр. дог. №БР-26.19</t>
  </si>
  <si>
    <t>Требуется строительство ВЛ-0,4 кВ (100 м.)</t>
  </si>
  <si>
    <t>ВЛИ-0,4 кВ (70-90 м., 3 опоры)</t>
  </si>
  <si>
    <t>БР-27.19</t>
  </si>
  <si>
    <t>Письмо №2265 от 09.09.2019 о напр. дог. №БР-27.19</t>
  </si>
  <si>
    <t>БР-28.19</t>
  </si>
  <si>
    <t>Письмо №2321 от 12.09.2019 о напр. дог. №БР-28.19</t>
  </si>
  <si>
    <t>БР-29.19</t>
  </si>
  <si>
    <t>Числится за Латкиной Г.И. (стройка). Фактически подключен сейчас сарай.</t>
  </si>
  <si>
    <t>БР-30.19</t>
  </si>
  <si>
    <t>ОК-4.19</t>
  </si>
  <si>
    <t>Квитанция оплаты от 19.09.2019</t>
  </si>
  <si>
    <t>Инженеру РЭС, задача в тезисе №ТМ-26808 от 23.09.2019</t>
  </si>
  <si>
    <t>Заявл. о пров. вып. ТУ от 23.09.2019</t>
  </si>
  <si>
    <t>ВРУ-0,22 кВ индивидуального жилого дома</t>
  </si>
  <si>
    <t>ВЛИ-0,4 кВ, 170 м., 6 опор</t>
  </si>
  <si>
    <t>Письмо №2416 от 25.09.2019 о напр. дог. №БР-30.19</t>
  </si>
  <si>
    <t>Требуется строительство.</t>
  </si>
  <si>
    <t>Письмо №2346 от 17.09.2019 о напр. дог. №БР-29.19. Письмо №2417 от 25.09.2019 о напр. актов №БР-29.19</t>
  </si>
  <si>
    <t>БЛ-5.19</t>
  </si>
  <si>
    <t>БЛ-6.19</t>
  </si>
  <si>
    <t>Письмо №2235 от 04.09.2019 о напр. дог. №БР-23.19. Оригинал договора получен 27.09.2019</t>
  </si>
  <si>
    <t>Письмо №2433 от 27.09.2019 о напр. дог. №БЛ-5.19</t>
  </si>
  <si>
    <t>Письмо №2433 от 27.09.2019 о напр. дог. №БЛ-6.19</t>
  </si>
  <si>
    <t>Квитанция оплаты от 03.10.2019</t>
  </si>
  <si>
    <t>Письмо №2502 от 04.10.2019 АО ЮТЭК-Кода о пров. вып. ТУ</t>
  </si>
  <si>
    <t>Квитанция оплаты от 05.10.2019</t>
  </si>
  <si>
    <t>Квитанция оплаты от 04.10.2019</t>
  </si>
  <si>
    <t>Письмо №70 от 07.10.2019 о пров. вып. ТУ</t>
  </si>
  <si>
    <t>Квитанция оплаты от 01.10.2019</t>
  </si>
  <si>
    <t>РЭС, задача в тезисе №ТМ-27303 от 08.10.2019. ТУ не выполнены (отсутст. ВРУ-0,4 кВ). Необходимо укрепление опоры №10, работы будут произведены 10.10.2019</t>
  </si>
  <si>
    <t>Письмо №2360 от 18.09.2019 о напр. дог. №ОК-4.19. Подписанный скан прислали 24.09.2019. Письмо №01-04_7547 от 03.10.2019 АО ЮТЭК-РС о напр. дог. №ОК-4.19. Письмо №2520 от 08.10.2019 о напр. актов №ОК-4.19. Письмо №01-04-7547 от 03.10.2019 о напр. подпис. дог. Оригинал договора вернулся 14.10.2019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</si>
</sst>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9"/>
      <color theme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51">
    <xf numFmtId="0" fontId="0" fillId="0" borderId="0" xfId="0"/>
    <xf numFmtId="14" fontId="6" fillId="1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" fontId="6" fillId="1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" fontId="6" fillId="11" borderId="1" xfId="0" applyNumberFormat="1" applyFont="1" applyFill="1" applyBorder="1" applyAlignment="1">
      <alignment horizontal="center" vertical="center" wrapText="1"/>
    </xf>
    <xf numFmtId="14" fontId="6" fillId="11" borderId="1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10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4" fontId="6" fillId="5" borderId="2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" fontId="6" fillId="11" borderId="1" xfId="0" applyNumberFormat="1" applyFont="1" applyFill="1" applyBorder="1" applyAlignment="1">
      <alignment horizontal="center" vertical="center" wrapText="1"/>
    </xf>
    <xf numFmtId="4" fontId="6" fillId="9" borderId="2" xfId="0" applyNumberFormat="1" applyFont="1" applyFill="1" applyBorder="1" applyAlignment="1">
      <alignment horizontal="center" vertical="center" wrapText="1"/>
    </xf>
    <xf numFmtId="4" fontId="6" fillId="1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7" borderId="0" xfId="0" applyFill="1"/>
    <xf numFmtId="0" fontId="0" fillId="12" borderId="0" xfId="0" applyFill="1"/>
    <xf numFmtId="0" fontId="0" fillId="11" borderId="0" xfId="0" applyFill="1"/>
    <xf numFmtId="1" fontId="6" fillId="0" borderId="2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8" fillId="11" borderId="1" xfId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14" fontId="6" fillId="13" borderId="2" xfId="0" applyNumberFormat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14" fontId="6" fillId="14" borderId="2" xfId="0" applyNumberFormat="1" applyFont="1" applyFill="1" applyBorder="1" applyAlignment="1">
      <alignment horizontal="center" vertical="center" wrapText="1"/>
    </xf>
    <xf numFmtId="0" fontId="7" fillId="10" borderId="1" xfId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1056;&#1077;&#1077;&#1089;&#1090;&#1088;%20&#1079;&#1072;&#1103;&#1074;&#1080;&#1090;&#1077;&#1083;&#1077;&#1081;\251,%20&#1042;&#1080;&#1090;&#1103;&#1079;&#1077;&#1074;%20&#1060;&#1105;&#1076;&#1086;&#1088;%20&#1048;&#1074;&#1072;&#1085;&#1086;&#1074;&#1080;&#1095;,%20&#1057;&#1072;&#1088;&#1072;&#1085;&#1087;&#1072;&#1091;&#1083;&#1100;,%20&#1091;&#1083;.%20&#1044;&#1072;&#1083;&#1100;&#1085;&#1103;&#1103;,%20&#1076;.%2013\&#1044;&#1086;&#1075;&#1086;&#1074;&#1086;&#1088;%20&#8470;&#1041;&#1056;-28.19%20&#1086;&#1090;%2012.09.2019.pdf" TargetMode="External"/><Relationship Id="rId13" Type="http://schemas.openxmlformats.org/officeDocument/2006/relationships/hyperlink" Target="&#1056;&#1077;&#1077;&#1089;&#1090;&#1088;%20&#1079;&#1072;&#1103;&#1074;&#1080;&#1090;&#1077;&#1083;&#1077;&#1081;\253,%20&#1051;&#1072;&#1088;&#1080;&#1086;&#1085;&#1086;&#1074;&#1072;%20&#1054;&#1082;&#1089;&#1072;&#1085;&#1072;%20&#1042;&#1072;&#1089;&#1080;&#1083;&#1100;&#1077;&#1074;&#1085;&#1072;,%20&#1057;&#1072;&#1088;&#1072;&#1085;&#1087;&#1072;&#1091;&#1083;&#1100;,%20&#1091;&#1083;.%20&#1055;&#1086;&#1083;&#1077;&#1074;&#1072;&#1103;,%20&#1076;.%201&#1042;\&#1044;&#1086;&#1075;&#1086;&#1074;&#1086;&#1088;%20&#8470;&#1041;&#1056;-30.19%20&#1086;&#1090;%2025.09.2019.pdf" TargetMode="External"/><Relationship Id="rId18" Type="http://schemas.openxmlformats.org/officeDocument/2006/relationships/hyperlink" Target="&#1056;&#1077;&#1077;&#1089;&#1090;&#1088;%20&#1079;&#1072;&#1103;&#1074;&#1080;&#1090;&#1077;&#1083;&#1077;&#1081;\247,%20&#1050;&#1091;&#1089;&#1090;&#1099;&#1096;&#1077;&#1074;%20&#1042;&#1083;&#1072;&#1076;&#1080;&#1084;&#1080;&#1088;%20&#1055;&#1072;&#1074;&#1083;&#1086;&#1074;&#1080;&#1095;,%20&#1065;&#1077;&#1082;&#1091;&#1088;&#1100;&#1103;,%20&#1091;&#1083;.%20&#1042;&#1086;&#1089;&#1090;&#1086;&#1095;&#1085;&#1072;&#1103;,%20&#1076;.%206\&#1050;&#1074;&#1080;&#1090;&#1072;&#1085;&#1094;&#1080;&#1103;%20&#1086;&#1087;&#1083;&#1072;&#1090;&#1099;%20&#1086;&#1090;%2005.10.2019.jpg" TargetMode="External"/><Relationship Id="rId3" Type="http://schemas.openxmlformats.org/officeDocument/2006/relationships/hyperlink" Target="&#1056;&#1077;&#1077;&#1089;&#1090;&#1088;%20&#1079;&#1072;&#1103;&#1074;&#1080;&#1090;&#1077;&#1083;&#1077;&#1081;\&#1054;&#1054;&#1054;%20&#1070;&#1075;&#1086;&#1088;&#1089;&#1082;&#1080;&#1077;%20&#1076;&#1080;&#1082;&#1086;&#1088;&#1086;&#1089;&#1099;\246,%20&#1057;&#1072;&#1088;&#1072;&#1085;&#1087;&#1072;&#1091;&#1083;&#1100;,%20&#1091;&#1083;.%20&#1050;&#1083;&#1091;&#1073;&#1085;&#1072;&#1103;,%20&#1076;.%2016\&#1044;&#1086;&#1075;&#1086;&#1074;&#1086;&#1088;%20&#8470;&#1041;&#1056;-23.19%20&#1086;&#1090;%2027.09.2019.pdf" TargetMode="External"/><Relationship Id="rId21" Type="http://schemas.openxmlformats.org/officeDocument/2006/relationships/hyperlink" Target="&#1056;&#1077;&#1077;&#1089;&#1090;&#1088;%20&#1079;&#1072;&#1103;&#1074;&#1080;&#1090;&#1077;&#1083;&#1077;&#1081;\249,%20&#1061;&#1086;&#1079;&#1103;&#1080;&#1085;&#1086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&#1076;.%2073\&#1050;&#1074;&#1080;&#1090;&#1072;&#1085;&#1094;&#1080;&#1103;%20&#1086;&#1087;&#1083;&#1072;&#1090;&#1099;%20&#1086;&#1090;%2001.10.2019.PDF" TargetMode="External"/><Relationship Id="rId7" Type="http://schemas.openxmlformats.org/officeDocument/2006/relationships/hyperlink" Target="&#1056;&#1077;&#1077;&#1089;&#1090;&#1088;%20&#1079;&#1072;&#1103;&#1074;&#1080;&#1090;&#1077;&#1083;&#1077;&#1081;\250,%20&#1043;&#1072;&#1074;&#1088;&#1080;&#1083;&#1086;&#1074;&#1072;%20&#1058;&#1072;&#1084;&#1072;&#1088;&#1072;%20&#1044;&#1072;&#1085;&#1080;&#1083;&#1086;&#1074;&#1085;&#1072;,%20&#1065;&#1077;&#1082;&#1091;&#1088;&#1100;&#1103;,%20&#1091;&#1083;.%20&#1055;&#1072;&#1085;&#1082;&#1086;&#1074;&#1072;,%2035\&#1044;&#1086;&#1075;&#1086;&#1074;&#1086;&#1088;%20&#8470;&#1041;&#1056;-27.19%20&#1086;&#1090;%2009.09.2019.pdf" TargetMode="External"/><Relationship Id="rId12" Type="http://schemas.openxmlformats.org/officeDocument/2006/relationships/hyperlink" Target="&#1056;&#1077;&#1077;&#1089;&#1090;&#1088;%20&#1079;&#1072;&#1103;&#1074;&#1080;&#1090;&#1077;&#1083;&#1077;&#1081;\251,%20&#1042;&#1080;&#1090;&#1103;&#1079;&#1077;&#1074;%20&#1060;&#1105;&#1076;&#1086;&#1088;%20&#1048;&#1074;&#1072;&#1085;&#1086;&#1074;&#1080;&#1095;,%20&#1057;&#1072;&#1088;&#1072;&#1085;&#1087;&#1072;&#1091;&#1083;&#1100;,%20&#1091;&#1083;.%20&#1044;&#1072;&#1083;&#1100;&#1085;&#1103;&#1103;,%20&#1076;.%2013\&#1050;&#1074;&#1080;&#1090;&#1072;&#1085;&#1094;&#1080;&#1103;%20&#1086;&#1087;&#1083;&#1072;&#1090;&#1099;%20&#1086;&#1090;%2019.09.2019.jpg" TargetMode="External"/><Relationship Id="rId17" Type="http://schemas.openxmlformats.org/officeDocument/2006/relationships/hyperlink" Target="&#1056;&#1077;&#1077;&#1089;&#1090;&#1088;%20&#1079;&#1072;&#1103;&#1074;&#1080;&#1090;&#1077;&#1083;&#1077;&#1081;\250,%20&#1043;&#1072;&#1074;&#1088;&#1080;&#1083;&#1086;&#1074;&#1072;%20&#1058;&#1072;&#1084;&#1072;&#1088;&#1072;%20&#1044;&#1072;&#1085;&#1080;&#1083;&#1086;&#1074;&#1085;&#1072;,%20&#1065;&#1077;&#1082;&#1091;&#1088;&#1100;&#1103;,%20&#1091;&#1083;.%20&#1055;&#1072;&#1085;&#1082;&#1086;&#1074;&#1072;,%2035\&#1050;&#1074;&#1080;&#1090;&#1072;&#1085;&#1094;&#1080;&#1103;%20&#1086;&#1087;&#1083;&#1072;&#1090;&#1099;%20&#1086;&#1090;%2003.10.2019.pdf" TargetMode="External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&#1056;&#1077;&#1077;&#1089;&#1090;&#1088;%20&#1079;&#1072;&#1103;&#1074;&#1080;&#1090;&#1077;&#1083;&#1077;&#1081;\&#1054;&#1054;&#1054;%20&#1054;&#1084;&#1077;&#1075;&#1072;\256,%20&#1054;&#1054;&#1054;%20&#1054;&#1084;&#1077;&#1075;&#1072;,%20&#1053;&#1091;&#1084;&#1090;&#1086;\&#1044;&#1086;&#1075;&#1086;&#1074;&#1086;&#1088;%20&#8470;&#1041;&#1051;-6.19%20(&#1085;&#1077;%20&#1087;&#1086;&#1076;&#1087;&#1080;&#1089;&#1072;&#1085;).pdf" TargetMode="External"/><Relationship Id="rId20" Type="http://schemas.openxmlformats.org/officeDocument/2006/relationships/hyperlink" Target="&#1040;&#1082;&#1090;&#1099;\186,%20&#1040;&#1054;%20&#1070;&#1058;&#1069;&#1050;-&#1056;&#1077;&#1075;&#1080;&#1086;&#1085;&#1072;&#1083;&#1100;&#1085;&#1099;&#1077;%20&#1089;&#1077;&#1090;&#1080;,%20&#1041;&#1086;&#1083;&#1100;&#1096;&#1086;&#1081;%20&#1040;&#1090;&#1083;&#1099;&#1084;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&#1056;&#1077;&#1077;&#1089;&#1090;&#1088;%20&#1079;&#1072;&#1103;&#1074;&#1080;&#1090;&#1077;&#1083;&#1077;&#1081;\249,%20&#1061;&#1086;&#1079;&#1103;&#1080;&#1085;&#1086;&#1074;&#1072;%20&#1057;&#1074;&#1077;&#1090;&#1083;&#1072;&#1085;&#1072;%20&#1040;&#1083;&#1077;&#1082;&#1089;&#1072;&#1085;&#1076;&#1088;&#1086;&#1074;&#1085;&#1072;,%20&#1057;&#1072;&#1088;&#1072;&#1085;&#1087;&#1072;&#1091;&#1083;&#1100;,%20&#1091;&#1083;.%20&#1057;&#1086;&#1073;&#1103;&#1085;&#1080;&#1085;&#1072;,%20&#1076;.%2073\&#1044;&#1086;&#1075;&#1086;&#1074;&#1086;&#1088;%20&#8470;&#1041;&#1056;-26.19%20&#1086;&#1090;%2005.09.2019.pdf" TargetMode="External"/><Relationship Id="rId11" Type="http://schemas.openxmlformats.org/officeDocument/2006/relationships/hyperlink" Target="&#1056;&#1077;&#1077;&#1089;&#1090;&#1088;%20&#1079;&#1072;&#1103;&#1074;&#1080;&#1090;&#1077;&#1083;&#1077;&#1081;\252,%20&#1060;&#1088;&#1086;&#1083;&#1086;&#1074;%20&#1053;&#1080;&#1082;&#1086;&#1083;&#1072;&#1081;%20&#1053;&#1080;&#1082;&#1086;&#1083;&#1072;&#1077;&#1074;&#1080;&#1095;,%20&#1057;&#1072;&#1088;&#1072;&#1085;&#1087;&#1072;&#1091;&#1083;&#1100;,%20&#1091;&#1083;.%20&#1051;&#1077;&#1089;&#1085;&#1072;&#1103;,%20&#1076;.%2018\&#1050;&#1074;&#1080;&#1090;&#1072;&#1085;&#1094;&#1080;&#1103;%20&#1086;&#1087;&#1083;&#1072;&#1090;&#1099;%20&#1086;&#1090;%2019.09.2019.PDF" TargetMode="External"/><Relationship Id="rId24" Type="http://schemas.openxmlformats.org/officeDocument/2006/relationships/comments" Target="../comments1.xml"/><Relationship Id="rId5" Type="http://schemas.openxmlformats.org/officeDocument/2006/relationships/hyperlink" Target="&#1056;&#1077;&#1077;&#1089;&#1090;&#1088;%20&#1079;&#1072;&#1103;&#1074;&#1080;&#1090;&#1077;&#1083;&#1077;&#1081;\248,%20&#1050;&#1091;&#1089;&#1090;&#1099;&#1096;&#1077;&#1074;%20&#1052;&#1080;&#1093;&#1072;&#1080;&#1083;%20&#1042;&#1083;&#1072;&#1076;&#1080;&#1084;&#1080;&#1088;&#1086;&#1074;&#1080;&#1095;,%20&#1065;&#1077;&#1082;&#1091;&#1088;&#1100;&#1103;,%20&#1091;&#1083;.%20&#1042;&#1086;&#1089;&#1090;&#1086;&#1095;&#1085;&#1072;&#1103;,%20&#1076;.%2013\&#1044;&#1086;&#1075;&#1086;&#1074;&#1086;&#1088;%20&#8470;&#1041;&#1056;-25.19%20&#1086;&#1090;%2005.09.2019.pdf" TargetMode="External"/><Relationship Id="rId15" Type="http://schemas.openxmlformats.org/officeDocument/2006/relationships/hyperlink" Target="&#1056;&#1077;&#1077;&#1089;&#1090;&#1088;%20&#1079;&#1072;&#1103;&#1074;&#1080;&#1090;&#1077;&#1083;&#1077;&#1081;\&#1040;&#1054;%20&#1050;&#1048;&#1058;&#1045;&#1046;\255,%20&#1040;&#1054;%20&#1050;&#1048;&#1058;&#1045;&#1046;,%20&#1053;&#1091;&#1084;&#1090;&#1086;,%2016&#1072;\&#1044;&#1086;&#1075;&#1086;&#1074;&#1086;&#1088;%20&#8470;&#1041;&#1051;-5.19%20(&#1085;&#1077;%20&#1087;&#1086;&#1076;&#1087;&#1080;&#1089;&#1072;&#1085;).pdf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&#1056;&#1077;&#1077;&#1089;&#1090;&#1088;%20&#1079;&#1072;&#1103;&#1074;&#1080;&#1090;&#1077;&#1083;&#1077;&#1081;\&#1040;&#1054;%20&#1070;&#1058;&#1069;&#1050;-&#1056;&#1077;&#1075;&#1080;&#1086;&#1085;&#1072;&#1083;&#1100;&#1085;&#1099;&#1077;%20&#1089;&#1077;&#1090;&#1080;\254,%20&#1041;&#1086;&#1083;&#1100;&#1096;&#1086;&#1081;%20&#1040;&#1090;&#1083;&#1099;&#1084;\&#1044;&#1086;&#1075;&#1086;&#1074;&#1086;&#1088;%20&#8470;&#1054;&#1050;-4.19%20&#1086;&#1090;%2024.09.2019.pdf" TargetMode="External"/><Relationship Id="rId19" Type="http://schemas.openxmlformats.org/officeDocument/2006/relationships/hyperlink" Target="&#1056;&#1077;&#1077;&#1089;&#1090;&#1088;%20&#1079;&#1072;&#1103;&#1074;&#1080;&#1090;&#1077;&#1083;&#1077;&#1081;\248,%20&#1050;&#1091;&#1089;&#1090;&#1099;&#1096;&#1077;&#1074;%20&#1052;&#1080;&#1093;&#1072;&#1080;&#1083;%20&#1042;&#1083;&#1072;&#1076;&#1080;&#1084;&#1080;&#1088;&#1086;&#1074;&#1080;&#1095;,%20&#1065;&#1077;&#1082;&#1091;&#1088;&#1100;&#1103;,%20&#1091;&#1083;.%20&#1042;&#1086;&#1089;&#1090;&#1086;&#1095;&#1085;&#1072;&#1103;,%20&#1076;.%2013\&#1050;&#1074;&#1080;&#1090;&#1072;&#1085;&#1094;&#1080;&#1103;%20&#1086;&#1087;&#1083;&#1072;&#1090;&#1099;%20&#1086;&#1090;%2004.10.2019.jpg" TargetMode="External"/><Relationship Id="rId4" Type="http://schemas.openxmlformats.org/officeDocument/2006/relationships/hyperlink" Target="&#1056;&#1077;&#1077;&#1089;&#1090;&#1088;%20&#1079;&#1072;&#1103;&#1074;&#1080;&#1090;&#1077;&#1083;&#1077;&#1081;\247,%20&#1050;&#1091;&#1089;&#1090;&#1099;&#1096;&#1077;&#1074;%20&#1042;&#1083;&#1072;&#1076;&#1080;&#1084;&#1080;&#1088;%20&#1055;&#1072;&#1074;&#1083;&#1086;&#1074;&#1080;&#1095;,%20&#1065;&#1077;&#1082;&#1091;&#1088;&#1100;&#1103;,%20&#1091;&#1083;.%20&#1042;&#1086;&#1089;&#1090;&#1086;&#1095;&#1085;&#1072;&#1103;,%20&#1076;.%206\&#1044;&#1086;&#1075;&#1086;&#1074;&#1086;&#1088;%20&#8470;&#1041;&#1056;-24.19%20&#1086;&#1090;%2005.09.2019.pdf" TargetMode="External"/><Relationship Id="rId9" Type="http://schemas.openxmlformats.org/officeDocument/2006/relationships/hyperlink" Target="&#1056;&#1077;&#1077;&#1089;&#1090;&#1088;%20&#1079;&#1072;&#1103;&#1074;&#1080;&#1090;&#1077;&#1083;&#1077;&#1081;\252,%20&#1060;&#1088;&#1086;&#1083;&#1086;&#1074;%20&#1053;&#1080;&#1082;&#1086;&#1083;&#1072;&#1081;%20&#1053;&#1080;&#1082;&#1086;&#1083;&#1072;&#1077;&#1074;&#1080;&#1095;,%20&#1057;&#1072;&#1088;&#1072;&#1085;&#1087;&#1072;&#1091;&#1083;&#1100;,%20&#1091;&#1083;.%20&#1051;&#1077;&#1089;&#1085;&#1072;&#1103;,%20&#1076;.%2018\&#1044;&#1086;&#1075;&#1086;&#1074;&#1086;&#1088;%20&#8470;&#1041;&#1056;-29.19%20&#1086;&#1090;%2017.09.2019.pdf" TargetMode="External"/><Relationship Id="rId14" Type="http://schemas.openxmlformats.org/officeDocument/2006/relationships/hyperlink" Target="&#1040;&#1082;&#1090;&#1099;\183,%20&#1060;&#1088;&#1086;&#1083;&#1086;&#1074;%20&#1053;&#1080;&#1082;&#1086;&#1083;&#1072;&#1081;%20&#1053;&#1080;&#1082;&#1086;&#1083;&#1072;&#1077;&#1074;&#1080;&#1095;,%20&#1057;&#1072;&#1088;&#1072;&#1085;&#1087;&#1072;&#1091;&#1083;&#1100;,%20&#1091;&#1083;.%20&#1051;&#1077;&#1089;&#1085;&#1072;&#1103;,%20&#1076;.%2018" TargetMode="External"/><Relationship Id="rId22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I13"/>
  <sheetViews>
    <sheetView tabSelected="1" zoomScale="85" zoomScaleNormal="85" zoomScaleSheetLayoutView="85" workbookViewId="0">
      <pane xSplit="5" ySplit="2" topLeftCell="F3" activePane="bottomRight" state="frozen"/>
      <selection pane="topRight" activeCell="H1" sqref="H1"/>
      <selection pane="bottomLeft" activeCell="A3" sqref="A3"/>
      <selection pane="bottomRight" activeCell="CC7" sqref="CC7"/>
    </sheetView>
  </sheetViews>
  <sheetFormatPr defaultColWidth="8.85546875" defaultRowHeight="12" x14ac:dyDescent="0.25"/>
  <cols>
    <col min="1" max="1" width="5.85546875" style="49" customWidth="1"/>
    <col min="2" max="2" width="10.7109375" style="49" customWidth="1"/>
    <col min="3" max="3" width="14.7109375" style="49" customWidth="1"/>
    <col min="4" max="4" width="4.85546875" style="49" customWidth="1"/>
    <col min="5" max="5" width="18.85546875" style="49" customWidth="1"/>
    <col min="6" max="6" width="15.28515625" style="49" customWidth="1"/>
    <col min="7" max="7" width="7.28515625" style="49" customWidth="1"/>
    <col min="8" max="8" width="7.5703125" style="49" customWidth="1"/>
    <col min="9" max="9" width="7" style="49" customWidth="1"/>
    <col min="10" max="10" width="7.28515625" style="49" customWidth="1"/>
    <col min="11" max="11" width="7.42578125" style="49" customWidth="1"/>
    <col min="12" max="12" width="8.7109375" style="49" customWidth="1"/>
    <col min="13" max="13" width="10.7109375" style="50" customWidth="1"/>
    <col min="14" max="14" width="11.140625" style="49" customWidth="1"/>
    <col min="15" max="15" width="34.140625" style="4" hidden="1" customWidth="1"/>
    <col min="16" max="16" width="12" style="4" hidden="1" customWidth="1"/>
    <col min="17" max="17" width="14.7109375" style="4" hidden="1" customWidth="1"/>
    <col min="18" max="18" width="10.7109375" style="4" hidden="1" customWidth="1"/>
    <col min="19" max="19" width="16" style="4" hidden="1" customWidth="1"/>
    <col min="20" max="20" width="12.28515625" style="4" hidden="1" customWidth="1"/>
    <col min="21" max="21" width="11.140625" style="4" hidden="1" customWidth="1"/>
    <col min="22" max="22" width="9.7109375" style="4" hidden="1" customWidth="1"/>
    <col min="23" max="25" width="10.28515625" style="4" hidden="1" customWidth="1"/>
    <col min="26" max="26" width="12" style="4" hidden="1" customWidth="1"/>
    <col min="27" max="27" width="11.28515625" style="4" hidden="1" customWidth="1"/>
    <col min="28" max="28" width="12" style="4" hidden="1" customWidth="1"/>
    <col min="29" max="29" width="6.42578125" style="4" hidden="1" customWidth="1"/>
    <col min="30" max="30" width="8.85546875" style="4" hidden="1" customWidth="1"/>
    <col min="31" max="31" width="11" style="4" hidden="1" customWidth="1"/>
    <col min="32" max="32" width="5" style="4" hidden="1" customWidth="1"/>
    <col min="33" max="33" width="8.5703125" style="42" hidden="1" customWidth="1"/>
    <col min="34" max="34" width="8.7109375" style="42" hidden="1" customWidth="1"/>
    <col min="35" max="35" width="9.42578125" style="41" hidden="1" customWidth="1"/>
    <col min="36" max="36" width="9.7109375" style="42" hidden="1" customWidth="1"/>
    <col min="37" max="37" width="39.42578125" style="4" hidden="1" customWidth="1"/>
    <col min="38" max="38" width="10.7109375" style="4" hidden="1" customWidth="1"/>
    <col min="39" max="39" width="20" style="4" hidden="1" customWidth="1"/>
    <col min="40" max="40" width="25.28515625" style="4" hidden="1" customWidth="1"/>
    <col min="41" max="41" width="34.7109375" style="4" hidden="1" customWidth="1"/>
    <col min="42" max="42" width="10.7109375" style="4" hidden="1" customWidth="1"/>
    <col min="43" max="43" width="10.5703125" style="4" hidden="1" customWidth="1"/>
    <col min="44" max="46" width="5.140625" style="4" hidden="1" customWidth="1"/>
    <col min="47" max="47" width="10.28515625" style="4" hidden="1" customWidth="1"/>
    <col min="48" max="48" width="11.85546875" style="33" hidden="1" customWidth="1"/>
    <col min="49" max="49" width="10.7109375" style="33" hidden="1" customWidth="1"/>
    <col min="50" max="50" width="12.7109375" style="33" hidden="1" customWidth="1"/>
    <col min="51" max="51" width="12.7109375" style="4" hidden="1" customWidth="1"/>
    <col min="52" max="55" width="12.28515625" style="4" hidden="1" customWidth="1"/>
    <col min="56" max="56" width="12" style="4" hidden="1" customWidth="1"/>
    <col min="57" max="57" width="14.85546875" style="4" hidden="1" customWidth="1"/>
    <col min="58" max="58" width="16" style="4" hidden="1" customWidth="1"/>
    <col min="59" max="59" width="13.7109375" style="4" hidden="1" customWidth="1"/>
    <col min="60" max="60" width="27.42578125" style="4" hidden="1" customWidth="1"/>
    <col min="61" max="61" width="10.42578125" style="4" hidden="1" customWidth="1"/>
    <col min="62" max="62" width="20.28515625" style="4" hidden="1" customWidth="1"/>
    <col min="63" max="63" width="15" style="4" hidden="1" customWidth="1"/>
    <col min="64" max="64" width="20.28515625" style="4" hidden="1" customWidth="1"/>
    <col min="65" max="65" width="10.85546875" style="4" hidden="1" customWidth="1"/>
    <col min="66" max="66" width="10.28515625" style="4" hidden="1" customWidth="1"/>
    <col min="67" max="67" width="11.7109375" style="4" hidden="1" customWidth="1"/>
    <col min="68" max="68" width="14.28515625" style="4" hidden="1" customWidth="1"/>
    <col min="69" max="69" width="10.7109375" style="4" hidden="1" customWidth="1"/>
    <col min="70" max="70" width="13.7109375" style="4" hidden="1" customWidth="1"/>
    <col min="71" max="71" width="11.7109375" style="4" hidden="1" customWidth="1"/>
    <col min="72" max="72" width="12.85546875" style="4" hidden="1" customWidth="1"/>
    <col min="73" max="73" width="45.85546875" style="4" hidden="1" customWidth="1"/>
    <col min="74" max="74" width="14.85546875" style="4" hidden="1" customWidth="1"/>
    <col min="75" max="16384" width="8.85546875" style="49"/>
  </cols>
  <sheetData>
    <row r="1" spans="1:74" ht="108" x14ac:dyDescent="0.25">
      <c r="A1" s="39" t="s">
        <v>60</v>
      </c>
      <c r="B1" s="19" t="s">
        <v>4</v>
      </c>
      <c r="C1" s="19" t="s">
        <v>5</v>
      </c>
      <c r="D1" s="19" t="s">
        <v>98</v>
      </c>
      <c r="E1" s="19" t="s">
        <v>3</v>
      </c>
      <c r="F1" s="19" t="s">
        <v>13</v>
      </c>
      <c r="G1" s="19" t="s">
        <v>61</v>
      </c>
      <c r="H1" s="34" t="s">
        <v>6</v>
      </c>
      <c r="I1" s="34" t="s">
        <v>7</v>
      </c>
      <c r="J1" s="34" t="s">
        <v>8</v>
      </c>
      <c r="K1" s="44" t="s">
        <v>9</v>
      </c>
      <c r="L1" s="19" t="s">
        <v>10</v>
      </c>
      <c r="M1" s="20" t="s">
        <v>107</v>
      </c>
      <c r="N1" s="19" t="s">
        <v>11</v>
      </c>
      <c r="O1" s="19" t="s">
        <v>66</v>
      </c>
      <c r="P1" s="19" t="s">
        <v>73</v>
      </c>
      <c r="Q1" s="20" t="s">
        <v>74</v>
      </c>
      <c r="R1" s="20" t="s">
        <v>75</v>
      </c>
      <c r="S1" s="18" t="s">
        <v>64</v>
      </c>
      <c r="T1" s="18" t="s">
        <v>65</v>
      </c>
      <c r="U1" s="46" t="s">
        <v>110</v>
      </c>
      <c r="V1" s="19" t="s">
        <v>76</v>
      </c>
      <c r="W1" s="19" t="s">
        <v>20</v>
      </c>
      <c r="X1" s="19" t="s">
        <v>77</v>
      </c>
      <c r="Y1" s="19" t="s">
        <v>78</v>
      </c>
      <c r="Z1" s="19" t="s">
        <v>62</v>
      </c>
      <c r="AA1" s="21" t="s">
        <v>21</v>
      </c>
      <c r="AB1" s="19" t="s">
        <v>79</v>
      </c>
      <c r="AC1" s="19" t="s">
        <v>63</v>
      </c>
      <c r="AD1" s="19" t="s">
        <v>106</v>
      </c>
      <c r="AE1" s="20" t="s">
        <v>80</v>
      </c>
      <c r="AF1" s="22" t="s">
        <v>69</v>
      </c>
      <c r="AG1" s="20" t="s">
        <v>102</v>
      </c>
      <c r="AH1" s="20" t="s">
        <v>100</v>
      </c>
      <c r="AI1" s="39" t="s">
        <v>103</v>
      </c>
      <c r="AJ1" s="45" t="s">
        <v>101</v>
      </c>
      <c r="AK1" s="20" t="s">
        <v>12</v>
      </c>
      <c r="AL1" s="19" t="s">
        <v>70</v>
      </c>
      <c r="AM1" s="19" t="s">
        <v>71</v>
      </c>
      <c r="AN1" s="19" t="s">
        <v>16</v>
      </c>
      <c r="AO1" s="19" t="s">
        <v>14</v>
      </c>
      <c r="AP1" s="18" t="s">
        <v>39</v>
      </c>
      <c r="AQ1" s="19" t="s">
        <v>15</v>
      </c>
      <c r="AR1" s="19" t="s">
        <v>0</v>
      </c>
      <c r="AS1" s="19" t="s">
        <v>1</v>
      </c>
      <c r="AT1" s="19" t="s">
        <v>2</v>
      </c>
      <c r="AU1" s="23" t="s">
        <v>81</v>
      </c>
      <c r="AV1" s="30" t="s">
        <v>17</v>
      </c>
      <c r="AW1" s="34" t="s">
        <v>36</v>
      </c>
      <c r="AX1" s="34" t="s">
        <v>67</v>
      </c>
      <c r="AY1" s="24" t="s">
        <v>91</v>
      </c>
      <c r="AZ1" s="24" t="s">
        <v>18</v>
      </c>
      <c r="BA1" s="25" t="s">
        <v>68</v>
      </c>
      <c r="BB1" s="24" t="s">
        <v>19</v>
      </c>
      <c r="BC1" s="24" t="s">
        <v>72</v>
      </c>
      <c r="BD1" s="19" t="s">
        <v>82</v>
      </c>
      <c r="BE1" s="19" t="s">
        <v>83</v>
      </c>
      <c r="BF1" s="26" t="s">
        <v>22</v>
      </c>
      <c r="BG1" s="26" t="s">
        <v>23</v>
      </c>
      <c r="BH1" s="19" t="s">
        <v>24</v>
      </c>
      <c r="BI1" s="46" t="s">
        <v>108</v>
      </c>
      <c r="BJ1" s="19" t="s">
        <v>94</v>
      </c>
      <c r="BK1" s="27" t="s">
        <v>25</v>
      </c>
      <c r="BL1" s="19" t="s">
        <v>26</v>
      </c>
      <c r="BM1" s="20" t="s">
        <v>84</v>
      </c>
      <c r="BN1" s="18" t="s">
        <v>85</v>
      </c>
      <c r="BO1" s="20" t="s">
        <v>86</v>
      </c>
      <c r="BP1" s="47" t="s">
        <v>109</v>
      </c>
      <c r="BQ1" s="20" t="s">
        <v>87</v>
      </c>
      <c r="BR1" s="28" t="s">
        <v>88</v>
      </c>
      <c r="BS1" s="20" t="s">
        <v>89</v>
      </c>
      <c r="BT1" s="19" t="s">
        <v>90</v>
      </c>
      <c r="BU1" s="19" t="s">
        <v>27</v>
      </c>
      <c r="BV1" s="19" t="s">
        <v>28</v>
      </c>
    </row>
    <row r="2" spans="1:74" s="4" customFormat="1" x14ac:dyDescent="0.25">
      <c r="A2" s="39">
        <v>1</v>
      </c>
      <c r="B2" s="19">
        <v>2</v>
      </c>
      <c r="C2" s="19">
        <v>3</v>
      </c>
      <c r="D2" s="39">
        <v>4</v>
      </c>
      <c r="E2" s="19">
        <v>5</v>
      </c>
      <c r="F2" s="19">
        <v>6</v>
      </c>
      <c r="G2" s="39">
        <v>7</v>
      </c>
      <c r="H2" s="19">
        <v>8</v>
      </c>
      <c r="I2" s="19">
        <v>9</v>
      </c>
      <c r="J2" s="39">
        <v>10</v>
      </c>
      <c r="K2" s="19">
        <v>11</v>
      </c>
      <c r="L2" s="19">
        <v>12</v>
      </c>
      <c r="M2" s="39">
        <v>13</v>
      </c>
      <c r="N2" s="19">
        <v>14</v>
      </c>
      <c r="O2" s="39">
        <v>28</v>
      </c>
      <c r="P2" s="39">
        <v>29</v>
      </c>
      <c r="Q2" s="19">
        <v>30</v>
      </c>
      <c r="R2" s="19">
        <v>31</v>
      </c>
      <c r="S2" s="39">
        <v>32</v>
      </c>
      <c r="T2" s="39">
        <v>33</v>
      </c>
      <c r="U2" s="19">
        <v>34</v>
      </c>
      <c r="V2" s="19">
        <v>35</v>
      </c>
      <c r="W2" s="39">
        <v>36</v>
      </c>
      <c r="X2" s="39">
        <v>37</v>
      </c>
      <c r="Y2" s="39">
        <v>38</v>
      </c>
      <c r="Z2" s="39">
        <v>39</v>
      </c>
      <c r="AA2" s="19">
        <v>40</v>
      </c>
      <c r="AB2" s="19">
        <v>41</v>
      </c>
      <c r="AC2" s="39">
        <v>42</v>
      </c>
      <c r="AD2" s="39">
        <v>43</v>
      </c>
      <c r="AE2" s="39">
        <v>44</v>
      </c>
      <c r="AF2" s="39">
        <v>45</v>
      </c>
      <c r="AG2" s="19">
        <v>46</v>
      </c>
      <c r="AH2" s="19">
        <v>47</v>
      </c>
      <c r="AI2" s="39">
        <v>48</v>
      </c>
      <c r="AJ2" s="39">
        <v>49</v>
      </c>
      <c r="AK2" s="19">
        <v>50</v>
      </c>
      <c r="AL2" s="19">
        <v>51</v>
      </c>
      <c r="AM2" s="39">
        <v>52</v>
      </c>
      <c r="AN2" s="39">
        <v>53</v>
      </c>
      <c r="AO2" s="39">
        <v>54</v>
      </c>
      <c r="AP2" s="39">
        <v>55</v>
      </c>
      <c r="AQ2" s="19">
        <v>56</v>
      </c>
      <c r="AR2" s="19">
        <v>57</v>
      </c>
      <c r="AS2" s="39">
        <v>58</v>
      </c>
      <c r="AT2" s="39">
        <v>59</v>
      </c>
      <c r="AU2" s="39">
        <v>60</v>
      </c>
      <c r="AV2" s="39">
        <v>61</v>
      </c>
      <c r="AW2" s="19">
        <v>62</v>
      </c>
      <c r="AX2" s="19">
        <v>63</v>
      </c>
      <c r="AY2" s="39">
        <v>64</v>
      </c>
      <c r="AZ2" s="39">
        <v>65</v>
      </c>
      <c r="BA2" s="19">
        <v>66</v>
      </c>
      <c r="BB2" s="19">
        <v>67</v>
      </c>
      <c r="BC2" s="39">
        <v>68</v>
      </c>
      <c r="BD2" s="39">
        <v>69</v>
      </c>
      <c r="BE2" s="39">
        <v>70</v>
      </c>
      <c r="BF2" s="39">
        <v>71</v>
      </c>
      <c r="BG2" s="19">
        <v>72</v>
      </c>
      <c r="BH2" s="19">
        <v>73</v>
      </c>
      <c r="BI2" s="39">
        <v>74</v>
      </c>
      <c r="BJ2" s="19">
        <v>75</v>
      </c>
      <c r="BK2" s="19">
        <v>76</v>
      </c>
      <c r="BL2" s="39">
        <v>77</v>
      </c>
      <c r="BM2" s="19">
        <v>78</v>
      </c>
      <c r="BN2" s="19">
        <v>79</v>
      </c>
      <c r="BO2" s="39">
        <v>80</v>
      </c>
      <c r="BP2" s="19">
        <v>81</v>
      </c>
      <c r="BQ2" s="19">
        <v>82</v>
      </c>
      <c r="BR2" s="39">
        <v>83</v>
      </c>
      <c r="BS2" s="19">
        <v>84</v>
      </c>
      <c r="BT2" s="19">
        <v>85</v>
      </c>
      <c r="BU2" s="39">
        <v>86</v>
      </c>
      <c r="BV2" s="19">
        <v>87</v>
      </c>
    </row>
    <row r="3" spans="1:74" ht="96" x14ac:dyDescent="0.25">
      <c r="A3" s="35">
        <v>1</v>
      </c>
      <c r="B3" s="35" t="s">
        <v>37</v>
      </c>
      <c r="C3" s="35" t="s">
        <v>38</v>
      </c>
      <c r="D3" s="35" t="s">
        <v>97</v>
      </c>
      <c r="E3" s="35" t="s">
        <v>115</v>
      </c>
      <c r="F3" s="35" t="s">
        <v>32</v>
      </c>
      <c r="G3" s="2" t="s">
        <v>31</v>
      </c>
      <c r="H3" s="35">
        <v>15</v>
      </c>
      <c r="I3" s="35">
        <v>15</v>
      </c>
      <c r="J3" s="35">
        <v>0</v>
      </c>
      <c r="K3" s="35">
        <v>0.4</v>
      </c>
      <c r="L3" s="35">
        <v>2019</v>
      </c>
      <c r="M3" s="2">
        <v>43710</v>
      </c>
      <c r="N3" s="35" t="s">
        <v>46</v>
      </c>
      <c r="O3" s="3"/>
      <c r="P3" s="3" t="s">
        <v>29</v>
      </c>
      <c r="Q3" s="3" t="s">
        <v>29</v>
      </c>
      <c r="R3" s="3" t="s">
        <v>29</v>
      </c>
      <c r="S3" s="3" t="s">
        <v>29</v>
      </c>
      <c r="T3" s="3" t="s">
        <v>29</v>
      </c>
      <c r="U3" s="7">
        <v>43712</v>
      </c>
      <c r="V3" s="3"/>
      <c r="W3" s="7">
        <v>43735</v>
      </c>
      <c r="X3" s="3"/>
      <c r="Y3" s="3"/>
      <c r="Z3" s="16" t="s">
        <v>114</v>
      </c>
      <c r="AA3" s="7">
        <v>43735</v>
      </c>
      <c r="AB3" s="3" t="s">
        <v>45</v>
      </c>
      <c r="AC3" s="3" t="s">
        <v>40</v>
      </c>
      <c r="AD3" s="3" t="s">
        <v>41</v>
      </c>
      <c r="AE3" s="3">
        <v>2019</v>
      </c>
      <c r="AF3" s="3">
        <v>4</v>
      </c>
      <c r="AG3" s="2">
        <f>AA3+DATE(3,0,0)</f>
        <v>44800</v>
      </c>
      <c r="AH3" s="2">
        <f>AA3+DATE(0,7,0)</f>
        <v>43917</v>
      </c>
      <c r="AI3" s="6">
        <f t="shared" ref="AI3" ca="1" si="0">AH3-TODAY()</f>
        <v>-1187</v>
      </c>
      <c r="AJ3" s="7"/>
      <c r="AK3" s="3" t="s">
        <v>142</v>
      </c>
      <c r="AL3" s="3" t="s">
        <v>35</v>
      </c>
      <c r="AM3" s="3" t="s">
        <v>42</v>
      </c>
      <c r="AN3" s="2" t="s">
        <v>57</v>
      </c>
      <c r="AO3" s="3"/>
      <c r="AP3" s="3" t="s">
        <v>29</v>
      </c>
      <c r="AQ3" s="3"/>
      <c r="AR3" s="3"/>
      <c r="AS3" s="3"/>
      <c r="AT3" s="3"/>
      <c r="AU3" s="3"/>
      <c r="AV3" s="32">
        <v>550</v>
      </c>
      <c r="AW3" s="32"/>
      <c r="AX3" s="32"/>
      <c r="AY3" s="3"/>
      <c r="AZ3" s="3"/>
      <c r="BA3" s="3"/>
      <c r="BB3" s="3"/>
      <c r="BC3" s="3"/>
      <c r="BD3" s="3"/>
      <c r="BE3" s="3"/>
      <c r="BF3" s="3"/>
      <c r="BG3" s="3"/>
      <c r="BH3" s="3" t="s">
        <v>149</v>
      </c>
      <c r="BI3" s="7">
        <v>43745</v>
      </c>
      <c r="BJ3" s="3" t="s">
        <v>151</v>
      </c>
      <c r="BK3" s="3"/>
      <c r="BL3" s="3"/>
      <c r="BM3" s="3"/>
      <c r="BN3" s="3"/>
      <c r="BO3" s="3"/>
      <c r="BP3" s="6">
        <f>(U3-M3)+(AJ3-BI3)</f>
        <v>-43743</v>
      </c>
      <c r="BQ3" s="3"/>
      <c r="BR3" s="3"/>
      <c r="BS3" s="3"/>
      <c r="BT3" s="3"/>
      <c r="BU3" s="3"/>
      <c r="BV3" s="3"/>
    </row>
    <row r="4" spans="1:74" ht="48" x14ac:dyDescent="0.25">
      <c r="A4" s="35">
        <v>2</v>
      </c>
      <c r="B4" s="35" t="s">
        <v>37</v>
      </c>
      <c r="C4" s="35" t="s">
        <v>43</v>
      </c>
      <c r="D4" s="35" t="s">
        <v>99</v>
      </c>
      <c r="E4" s="35" t="s">
        <v>59</v>
      </c>
      <c r="F4" s="35" t="s">
        <v>49</v>
      </c>
      <c r="G4" s="35" t="s">
        <v>31</v>
      </c>
      <c r="H4" s="35">
        <v>15</v>
      </c>
      <c r="I4" s="35">
        <v>10</v>
      </c>
      <c r="J4" s="35">
        <v>5</v>
      </c>
      <c r="K4" s="35">
        <v>0.4</v>
      </c>
      <c r="L4" s="35">
        <v>2019</v>
      </c>
      <c r="M4" s="2">
        <v>43712</v>
      </c>
      <c r="N4" s="35" t="s">
        <v>46</v>
      </c>
      <c r="O4" s="3"/>
      <c r="P4" s="3" t="s">
        <v>29</v>
      </c>
      <c r="Q4" s="3" t="s">
        <v>29</v>
      </c>
      <c r="R4" s="3" t="s">
        <v>29</v>
      </c>
      <c r="S4" s="3" t="s">
        <v>29</v>
      </c>
      <c r="T4" s="3" t="s">
        <v>29</v>
      </c>
      <c r="U4" s="7">
        <v>43713</v>
      </c>
      <c r="V4" s="3"/>
      <c r="W4" s="7">
        <v>43713</v>
      </c>
      <c r="X4" s="3"/>
      <c r="Y4" s="3"/>
      <c r="Z4" s="16" t="s">
        <v>116</v>
      </c>
      <c r="AA4" s="7">
        <v>43713</v>
      </c>
      <c r="AB4" s="3" t="s">
        <v>33</v>
      </c>
      <c r="AC4" s="3" t="s">
        <v>40</v>
      </c>
      <c r="AD4" s="3" t="s">
        <v>41</v>
      </c>
      <c r="AE4" s="3">
        <v>2019</v>
      </c>
      <c r="AF4" s="3">
        <v>4</v>
      </c>
      <c r="AG4" s="2">
        <f>AA4+DATE(3,0,0)</f>
        <v>44778</v>
      </c>
      <c r="AH4" s="2">
        <f>AA4+DATE(0,5,0)</f>
        <v>43834</v>
      </c>
      <c r="AI4" s="6">
        <f t="shared" ref="AI4" ca="1" si="1">AH4-TODAY()</f>
        <v>-1270</v>
      </c>
      <c r="AJ4" s="7"/>
      <c r="AK4" s="3" t="s">
        <v>119</v>
      </c>
      <c r="AL4" s="3" t="s">
        <v>35</v>
      </c>
      <c r="AM4" s="3" t="s">
        <v>42</v>
      </c>
      <c r="AN4" s="2" t="s">
        <v>57</v>
      </c>
      <c r="AO4" s="3"/>
      <c r="AP4" s="3" t="s">
        <v>29</v>
      </c>
      <c r="AQ4" s="3"/>
      <c r="AR4" s="3"/>
      <c r="AS4" s="3"/>
      <c r="AT4" s="3"/>
      <c r="AU4" s="3"/>
      <c r="AV4" s="32">
        <v>550</v>
      </c>
      <c r="AW4" s="32"/>
      <c r="AX4" s="32">
        <v>550</v>
      </c>
      <c r="AY4" s="16" t="s">
        <v>147</v>
      </c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6">
        <f>(U4-M4)+(AJ4-BI4)</f>
        <v>1</v>
      </c>
      <c r="BQ4" s="3"/>
      <c r="BR4" s="3"/>
      <c r="BS4" s="3"/>
      <c r="BT4" s="3"/>
      <c r="BU4" s="3"/>
      <c r="BV4" s="3"/>
    </row>
    <row r="5" spans="1:74" ht="36" x14ac:dyDescent="0.25">
      <c r="A5" s="35">
        <v>3</v>
      </c>
      <c r="B5" s="35" t="s">
        <v>37</v>
      </c>
      <c r="C5" s="35" t="s">
        <v>43</v>
      </c>
      <c r="D5" s="35" t="s">
        <v>99</v>
      </c>
      <c r="E5" s="35" t="s">
        <v>93</v>
      </c>
      <c r="F5" s="35" t="s">
        <v>32</v>
      </c>
      <c r="G5" s="35" t="s">
        <v>31</v>
      </c>
      <c r="H5" s="35">
        <v>8</v>
      </c>
      <c r="I5" s="35">
        <v>8</v>
      </c>
      <c r="J5" s="35">
        <v>0</v>
      </c>
      <c r="K5" s="35">
        <v>0.22</v>
      </c>
      <c r="L5" s="35">
        <v>2019</v>
      </c>
      <c r="M5" s="2">
        <v>43712</v>
      </c>
      <c r="N5" s="35" t="s">
        <v>46</v>
      </c>
      <c r="O5" s="15" t="s">
        <v>122</v>
      </c>
      <c r="P5" s="15" t="s">
        <v>29</v>
      </c>
      <c r="Q5" s="15" t="s">
        <v>29</v>
      </c>
      <c r="R5" s="15" t="s">
        <v>29</v>
      </c>
      <c r="S5" s="15" t="s">
        <v>29</v>
      </c>
      <c r="T5" s="15" t="s">
        <v>29</v>
      </c>
      <c r="U5" s="14">
        <v>43713</v>
      </c>
      <c r="V5" s="15"/>
      <c r="W5" s="14">
        <v>43713</v>
      </c>
      <c r="X5" s="15"/>
      <c r="Y5" s="15"/>
      <c r="Z5" s="43" t="s">
        <v>117</v>
      </c>
      <c r="AA5" s="14">
        <v>43713</v>
      </c>
      <c r="AB5" s="15" t="s">
        <v>33</v>
      </c>
      <c r="AC5" s="15" t="s">
        <v>40</v>
      </c>
      <c r="AD5" s="15" t="s">
        <v>41</v>
      </c>
      <c r="AE5" s="15">
        <v>2019</v>
      </c>
      <c r="AF5" s="15">
        <v>4</v>
      </c>
      <c r="AG5" s="14">
        <f t="shared" ref="AG5:AG6" si="2">AA5+DATE(3,0,0)</f>
        <v>44778</v>
      </c>
      <c r="AH5" s="14">
        <f>AA5+DATE(1,1,0)</f>
        <v>44079</v>
      </c>
      <c r="AI5" s="13">
        <f t="shared" ref="AI5:AI6" ca="1" si="3">AH5-TODAY()</f>
        <v>-1025</v>
      </c>
      <c r="AJ5" s="14"/>
      <c r="AK5" s="15" t="s">
        <v>120</v>
      </c>
      <c r="AL5" s="15" t="s">
        <v>34</v>
      </c>
      <c r="AM5" s="15" t="s">
        <v>123</v>
      </c>
      <c r="AN5" s="14" t="s">
        <v>57</v>
      </c>
      <c r="AO5" s="15"/>
      <c r="AP5" s="15" t="s">
        <v>29</v>
      </c>
      <c r="AQ5" s="15"/>
      <c r="AR5" s="15"/>
      <c r="AS5" s="15"/>
      <c r="AT5" s="15"/>
      <c r="AU5" s="15"/>
      <c r="AV5" s="29">
        <v>550</v>
      </c>
      <c r="AW5" s="29"/>
      <c r="AX5" s="29">
        <v>550</v>
      </c>
      <c r="AY5" s="43" t="s">
        <v>148</v>
      </c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3">
        <f>(U5-M5)+(AJ5-BI5)</f>
        <v>1</v>
      </c>
      <c r="BQ5" s="15"/>
      <c r="BR5" s="15"/>
      <c r="BS5" s="15"/>
      <c r="BT5" s="15"/>
      <c r="BU5" s="15"/>
      <c r="BV5" s="15"/>
    </row>
    <row r="6" spans="1:74" ht="48" x14ac:dyDescent="0.25">
      <c r="A6" s="35">
        <v>4</v>
      </c>
      <c r="B6" s="35" t="s">
        <v>37</v>
      </c>
      <c r="C6" s="35" t="s">
        <v>38</v>
      </c>
      <c r="D6" s="35" t="s">
        <v>99</v>
      </c>
      <c r="E6" s="35" t="s">
        <v>59</v>
      </c>
      <c r="F6" s="35" t="s">
        <v>49</v>
      </c>
      <c r="G6" s="35" t="s">
        <v>31</v>
      </c>
      <c r="H6" s="35">
        <v>15</v>
      </c>
      <c r="I6" s="35">
        <v>10</v>
      </c>
      <c r="J6" s="35">
        <v>5</v>
      </c>
      <c r="K6" s="35">
        <v>0.4</v>
      </c>
      <c r="L6" s="35">
        <v>2019</v>
      </c>
      <c r="M6" s="2">
        <v>43712</v>
      </c>
      <c r="N6" s="35" t="s">
        <v>46</v>
      </c>
      <c r="O6" s="3"/>
      <c r="P6" s="3" t="s">
        <v>29</v>
      </c>
      <c r="Q6" s="3" t="s">
        <v>29</v>
      </c>
      <c r="R6" s="3" t="s">
        <v>29</v>
      </c>
      <c r="S6" s="3" t="s">
        <v>29</v>
      </c>
      <c r="T6" s="3" t="s">
        <v>29</v>
      </c>
      <c r="U6" s="7">
        <v>43713</v>
      </c>
      <c r="V6" s="3"/>
      <c r="W6" s="7">
        <v>43713</v>
      </c>
      <c r="X6" s="3"/>
      <c r="Y6" s="3"/>
      <c r="Z6" s="16" t="s">
        <v>118</v>
      </c>
      <c r="AA6" s="7">
        <v>43713</v>
      </c>
      <c r="AB6" s="3" t="s">
        <v>33</v>
      </c>
      <c r="AC6" s="3" t="s">
        <v>40</v>
      </c>
      <c r="AD6" s="3" t="s">
        <v>41</v>
      </c>
      <c r="AE6" s="3">
        <v>2019</v>
      </c>
      <c r="AF6" s="3">
        <v>4</v>
      </c>
      <c r="AG6" s="2">
        <f t="shared" si="2"/>
        <v>44778</v>
      </c>
      <c r="AH6" s="2">
        <f t="shared" ref="AH6" si="4">AA6+DATE(0,5,0)</f>
        <v>43834</v>
      </c>
      <c r="AI6" s="6">
        <f t="shared" ca="1" si="3"/>
        <v>-1270</v>
      </c>
      <c r="AJ6" s="7"/>
      <c r="AK6" s="3" t="s">
        <v>121</v>
      </c>
      <c r="AL6" s="3" t="s">
        <v>35</v>
      </c>
      <c r="AM6" s="3" t="s">
        <v>42</v>
      </c>
      <c r="AN6" s="2" t="s">
        <v>57</v>
      </c>
      <c r="AO6" s="3"/>
      <c r="AP6" s="3" t="s">
        <v>29</v>
      </c>
      <c r="AQ6" s="3"/>
      <c r="AR6" s="3"/>
      <c r="AS6" s="3"/>
      <c r="AT6" s="3"/>
      <c r="AU6" s="3"/>
      <c r="AV6" s="32">
        <v>550</v>
      </c>
      <c r="AW6" s="32"/>
      <c r="AX6" s="32">
        <v>550</v>
      </c>
      <c r="AY6" s="16" t="s">
        <v>150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6">
        <f>(U6-M6)+(AJ6-BI6)</f>
        <v>1</v>
      </c>
      <c r="BQ6" s="3"/>
      <c r="BR6" s="3"/>
      <c r="BS6" s="3"/>
      <c r="BT6" s="3"/>
      <c r="BU6" s="3"/>
      <c r="BV6" s="3"/>
    </row>
    <row r="7" spans="1:74" ht="36" x14ac:dyDescent="0.25">
      <c r="A7" s="35">
        <v>5</v>
      </c>
      <c r="B7" s="35" t="s">
        <v>37</v>
      </c>
      <c r="C7" s="35" t="s">
        <v>43</v>
      </c>
      <c r="D7" s="35" t="s">
        <v>99</v>
      </c>
      <c r="E7" s="35" t="s">
        <v>92</v>
      </c>
      <c r="F7" s="35" t="s">
        <v>32</v>
      </c>
      <c r="G7" s="35" t="s">
        <v>31</v>
      </c>
      <c r="H7" s="35">
        <v>7</v>
      </c>
      <c r="I7" s="35">
        <v>7</v>
      </c>
      <c r="J7" s="35">
        <v>0</v>
      </c>
      <c r="K7" s="35">
        <v>0.22</v>
      </c>
      <c r="L7" s="35">
        <v>2019</v>
      </c>
      <c r="M7" s="2">
        <v>43717</v>
      </c>
      <c r="N7" s="35" t="s">
        <v>46</v>
      </c>
      <c r="O7" s="3"/>
      <c r="P7" s="3" t="s">
        <v>29</v>
      </c>
      <c r="Q7" s="3" t="s">
        <v>29</v>
      </c>
      <c r="R7" s="3" t="s">
        <v>29</v>
      </c>
      <c r="S7" s="3" t="s">
        <v>29</v>
      </c>
      <c r="T7" s="3" t="s">
        <v>29</v>
      </c>
      <c r="U7" s="7">
        <v>43717</v>
      </c>
      <c r="V7" s="3"/>
      <c r="W7" s="7">
        <v>43717</v>
      </c>
      <c r="X7" s="3"/>
      <c r="Y7" s="3"/>
      <c r="Z7" s="16" t="s">
        <v>124</v>
      </c>
      <c r="AA7" s="7">
        <v>43717</v>
      </c>
      <c r="AB7" s="3" t="s">
        <v>33</v>
      </c>
      <c r="AC7" s="3" t="s">
        <v>40</v>
      </c>
      <c r="AD7" s="3" t="s">
        <v>41</v>
      </c>
      <c r="AE7" s="3">
        <v>2019</v>
      </c>
      <c r="AF7" s="3">
        <v>4</v>
      </c>
      <c r="AG7" s="2">
        <f t="shared" ref="AG7" si="5">AA7+DATE(3,0,0)</f>
        <v>44782</v>
      </c>
      <c r="AH7" s="2">
        <f t="shared" ref="AH7" si="6">AA7+DATE(0,5,0)</f>
        <v>43838</v>
      </c>
      <c r="AI7" s="6">
        <f t="shared" ref="AI7" ca="1" si="7">AH7-TODAY()</f>
        <v>-1266</v>
      </c>
      <c r="AJ7" s="7"/>
      <c r="AK7" s="3" t="s">
        <v>125</v>
      </c>
      <c r="AL7" s="3" t="s">
        <v>35</v>
      </c>
      <c r="AM7" s="3" t="s">
        <v>42</v>
      </c>
      <c r="AN7" s="2" t="s">
        <v>57</v>
      </c>
      <c r="AO7" s="3"/>
      <c r="AP7" s="3" t="s">
        <v>29</v>
      </c>
      <c r="AQ7" s="3"/>
      <c r="AR7" s="3"/>
      <c r="AS7" s="3"/>
      <c r="AT7" s="3"/>
      <c r="AU7" s="3"/>
      <c r="AV7" s="32">
        <v>550</v>
      </c>
      <c r="AW7" s="32"/>
      <c r="AX7" s="32">
        <v>550</v>
      </c>
      <c r="AY7" s="16" t="s">
        <v>145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6">
        <f>(U7-M7)+(AJ7-BI7)</f>
        <v>0</v>
      </c>
      <c r="BQ7" s="3"/>
      <c r="BR7" s="3"/>
      <c r="BS7" s="3"/>
      <c r="BT7" s="3"/>
      <c r="BU7" s="3"/>
      <c r="BV7" s="3"/>
    </row>
    <row r="8" spans="1:74" ht="36" x14ac:dyDescent="0.25">
      <c r="A8" s="35">
        <v>6</v>
      </c>
      <c r="B8" s="35" t="s">
        <v>37</v>
      </c>
      <c r="C8" s="35" t="s">
        <v>38</v>
      </c>
      <c r="D8" s="35" t="s">
        <v>99</v>
      </c>
      <c r="E8" s="35" t="s">
        <v>59</v>
      </c>
      <c r="F8" s="35" t="s">
        <v>32</v>
      </c>
      <c r="G8" s="35" t="s">
        <v>31</v>
      </c>
      <c r="H8" s="35">
        <v>15</v>
      </c>
      <c r="I8" s="35">
        <v>15</v>
      </c>
      <c r="J8" s="35">
        <v>0</v>
      </c>
      <c r="K8" s="35">
        <v>0.4</v>
      </c>
      <c r="L8" s="35">
        <v>2019</v>
      </c>
      <c r="M8" s="2">
        <v>43720</v>
      </c>
      <c r="N8" s="35" t="s">
        <v>46</v>
      </c>
      <c r="O8" s="3"/>
      <c r="P8" s="3" t="s">
        <v>29</v>
      </c>
      <c r="Q8" s="3" t="s">
        <v>29</v>
      </c>
      <c r="R8" s="3" t="s">
        <v>29</v>
      </c>
      <c r="S8" s="3" t="s">
        <v>29</v>
      </c>
      <c r="T8" s="3" t="s">
        <v>29</v>
      </c>
      <c r="U8" s="7">
        <v>43720</v>
      </c>
      <c r="V8" s="3"/>
      <c r="W8" s="7">
        <v>43720</v>
      </c>
      <c r="X8" s="3"/>
      <c r="Y8" s="3"/>
      <c r="Z8" s="16" t="s">
        <v>126</v>
      </c>
      <c r="AA8" s="7">
        <v>43720</v>
      </c>
      <c r="AB8" s="3" t="s">
        <v>33</v>
      </c>
      <c r="AC8" s="3" t="s">
        <v>40</v>
      </c>
      <c r="AD8" s="3" t="s">
        <v>41</v>
      </c>
      <c r="AE8" s="3">
        <v>2019</v>
      </c>
      <c r="AF8" s="3">
        <v>4</v>
      </c>
      <c r="AG8" s="2">
        <f t="shared" ref="AG8" si="8">AA8+DATE(3,0,0)</f>
        <v>44785</v>
      </c>
      <c r="AH8" s="2">
        <f t="shared" ref="AH8" si="9">AA8+DATE(0,5,0)</f>
        <v>43841</v>
      </c>
      <c r="AI8" s="6">
        <f t="shared" ref="AI8" ca="1" si="10">AH8-TODAY()</f>
        <v>-1263</v>
      </c>
      <c r="AJ8" s="7"/>
      <c r="AK8" s="3" t="s">
        <v>127</v>
      </c>
      <c r="AL8" s="3" t="s">
        <v>35</v>
      </c>
      <c r="AM8" s="3" t="s">
        <v>42</v>
      </c>
      <c r="AN8" s="2" t="s">
        <v>57</v>
      </c>
      <c r="AO8" s="3"/>
      <c r="AP8" s="3" t="s">
        <v>29</v>
      </c>
      <c r="AQ8" s="3"/>
      <c r="AR8" s="3"/>
      <c r="AS8" s="3"/>
      <c r="AT8" s="3"/>
      <c r="AU8" s="3"/>
      <c r="AV8" s="32">
        <v>550</v>
      </c>
      <c r="AW8" s="32"/>
      <c r="AX8" s="32">
        <v>550</v>
      </c>
      <c r="AY8" s="16" t="s">
        <v>132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6">
        <f>(U8-M8)+(AJ8-BI8)</f>
        <v>0</v>
      </c>
      <c r="BQ8" s="3"/>
      <c r="BR8" s="3"/>
      <c r="BS8" s="3"/>
      <c r="BT8" s="3"/>
      <c r="BU8" s="3"/>
      <c r="BV8" s="3"/>
    </row>
    <row r="9" spans="1:74" ht="48" x14ac:dyDescent="0.25">
      <c r="A9" s="35">
        <v>7</v>
      </c>
      <c r="B9" s="35" t="s">
        <v>37</v>
      </c>
      <c r="C9" s="35" t="s">
        <v>38</v>
      </c>
      <c r="D9" s="35" t="s">
        <v>99</v>
      </c>
      <c r="E9" s="35" t="s">
        <v>59</v>
      </c>
      <c r="F9" s="35" t="s">
        <v>49</v>
      </c>
      <c r="G9" s="35" t="s">
        <v>31</v>
      </c>
      <c r="H9" s="35">
        <v>15</v>
      </c>
      <c r="I9" s="35">
        <v>10</v>
      </c>
      <c r="J9" s="35">
        <v>5</v>
      </c>
      <c r="K9" s="35">
        <v>0.4</v>
      </c>
      <c r="L9" s="35">
        <v>2019</v>
      </c>
      <c r="M9" s="2">
        <v>43725</v>
      </c>
      <c r="N9" s="35" t="s">
        <v>46</v>
      </c>
      <c r="O9" s="8" t="s">
        <v>129</v>
      </c>
      <c r="P9" s="8" t="s">
        <v>29</v>
      </c>
      <c r="Q9" s="8" t="s">
        <v>29</v>
      </c>
      <c r="R9" s="8" t="s">
        <v>29</v>
      </c>
      <c r="S9" s="8" t="s">
        <v>29</v>
      </c>
      <c r="T9" s="8" t="s">
        <v>29</v>
      </c>
      <c r="U9" s="1">
        <v>43725</v>
      </c>
      <c r="V9" s="8"/>
      <c r="W9" s="1">
        <v>43725</v>
      </c>
      <c r="X9" s="8"/>
      <c r="Y9" s="8"/>
      <c r="Z9" s="17" t="s">
        <v>128</v>
      </c>
      <c r="AA9" s="1">
        <v>43725</v>
      </c>
      <c r="AB9" s="8" t="s">
        <v>33</v>
      </c>
      <c r="AC9" s="8" t="s">
        <v>40</v>
      </c>
      <c r="AD9" s="17" t="s">
        <v>40</v>
      </c>
      <c r="AE9" s="8">
        <v>2019</v>
      </c>
      <c r="AF9" s="8">
        <v>1</v>
      </c>
      <c r="AG9" s="1">
        <f t="shared" ref="AG9" si="11">AA9+DATE(3,0,0)</f>
        <v>44790</v>
      </c>
      <c r="AH9" s="1">
        <f t="shared" ref="AH9" si="12">AA9+DATE(0,5,0)</f>
        <v>43846</v>
      </c>
      <c r="AI9" s="5">
        <f>AH9-AJ9</f>
        <v>113</v>
      </c>
      <c r="AJ9" s="1">
        <v>43733</v>
      </c>
      <c r="AK9" s="8" t="s">
        <v>139</v>
      </c>
      <c r="AL9" s="8" t="s">
        <v>35</v>
      </c>
      <c r="AM9" s="8" t="s">
        <v>42</v>
      </c>
      <c r="AN9" s="1" t="s">
        <v>57</v>
      </c>
      <c r="AO9" s="8"/>
      <c r="AP9" s="8" t="s">
        <v>29</v>
      </c>
      <c r="AQ9" s="8"/>
      <c r="AR9" s="8"/>
      <c r="AS9" s="8"/>
      <c r="AT9" s="8"/>
      <c r="AU9" s="8"/>
      <c r="AV9" s="31">
        <v>550</v>
      </c>
      <c r="AW9" s="31"/>
      <c r="AX9" s="31">
        <v>550</v>
      </c>
      <c r="AY9" s="17" t="s">
        <v>132</v>
      </c>
      <c r="AZ9" s="8"/>
      <c r="BA9" s="8"/>
      <c r="BB9" s="8"/>
      <c r="BC9" s="8"/>
      <c r="BD9" s="8"/>
      <c r="BE9" s="8"/>
      <c r="BF9" s="8"/>
      <c r="BG9" s="8"/>
      <c r="BH9" s="8" t="s">
        <v>134</v>
      </c>
      <c r="BI9" s="1">
        <v>43731</v>
      </c>
      <c r="BJ9" s="8" t="s">
        <v>133</v>
      </c>
      <c r="BK9" s="1">
        <v>43733</v>
      </c>
      <c r="BL9" s="8" t="s">
        <v>29</v>
      </c>
      <c r="BM9" s="1">
        <v>43733</v>
      </c>
      <c r="BN9" s="1">
        <v>43733</v>
      </c>
      <c r="BO9" s="1">
        <v>43747</v>
      </c>
      <c r="BP9" s="5">
        <f>(U9-M9)+(AJ9-BI9)</f>
        <v>2</v>
      </c>
      <c r="BQ9" s="8"/>
      <c r="BR9" s="8"/>
      <c r="BS9" s="8"/>
      <c r="BT9" s="8"/>
      <c r="BU9" s="8"/>
      <c r="BV9" s="8"/>
    </row>
    <row r="10" spans="1:74" ht="36" x14ac:dyDescent="0.25">
      <c r="A10" s="35">
        <v>8</v>
      </c>
      <c r="B10" s="35" t="s">
        <v>37</v>
      </c>
      <c r="C10" s="35" t="s">
        <v>38</v>
      </c>
      <c r="D10" s="35" t="s">
        <v>99</v>
      </c>
      <c r="E10" s="35" t="s">
        <v>92</v>
      </c>
      <c r="F10" s="35" t="s">
        <v>32</v>
      </c>
      <c r="G10" s="35" t="s">
        <v>31</v>
      </c>
      <c r="H10" s="35">
        <v>15</v>
      </c>
      <c r="I10" s="35">
        <v>15</v>
      </c>
      <c r="J10" s="35">
        <v>0</v>
      </c>
      <c r="K10" s="35">
        <v>0.4</v>
      </c>
      <c r="L10" s="35">
        <v>2019</v>
      </c>
      <c r="M10" s="2">
        <v>43725</v>
      </c>
      <c r="N10" s="35" t="s">
        <v>46</v>
      </c>
      <c r="O10" s="15" t="s">
        <v>138</v>
      </c>
      <c r="P10" s="15" t="s">
        <v>29</v>
      </c>
      <c r="Q10" s="15" t="s">
        <v>29</v>
      </c>
      <c r="R10" s="15" t="s">
        <v>29</v>
      </c>
      <c r="S10" s="15" t="s">
        <v>29</v>
      </c>
      <c r="T10" s="15" t="s">
        <v>29</v>
      </c>
      <c r="U10" s="14">
        <v>43733</v>
      </c>
      <c r="V10" s="15"/>
      <c r="W10" s="14">
        <v>43733</v>
      </c>
      <c r="X10" s="15"/>
      <c r="Y10" s="15"/>
      <c r="Z10" s="43" t="s">
        <v>130</v>
      </c>
      <c r="AA10" s="14">
        <v>43733</v>
      </c>
      <c r="AB10" s="15" t="s">
        <v>47</v>
      </c>
      <c r="AC10" s="15" t="s">
        <v>40</v>
      </c>
      <c r="AD10" s="15" t="s">
        <v>41</v>
      </c>
      <c r="AE10" s="15">
        <v>2019</v>
      </c>
      <c r="AF10" s="15">
        <v>4</v>
      </c>
      <c r="AG10" s="14">
        <f t="shared" ref="AG10" si="13">AA10+DATE(3,0,0)</f>
        <v>44798</v>
      </c>
      <c r="AH10" s="14">
        <f>AA10+DATE(0,13,0)</f>
        <v>44099</v>
      </c>
      <c r="AI10" s="13">
        <f t="shared" ref="AI10" ca="1" si="14">AH10-TODAY()</f>
        <v>-1005</v>
      </c>
      <c r="AJ10" s="14"/>
      <c r="AK10" s="15" t="s">
        <v>137</v>
      </c>
      <c r="AL10" s="15" t="s">
        <v>34</v>
      </c>
      <c r="AM10" s="15" t="s">
        <v>136</v>
      </c>
      <c r="AN10" s="14" t="s">
        <v>57</v>
      </c>
      <c r="AO10" s="15"/>
      <c r="AP10" s="15" t="s">
        <v>29</v>
      </c>
      <c r="AQ10" s="15"/>
      <c r="AR10" s="15"/>
      <c r="AS10" s="15"/>
      <c r="AT10" s="15"/>
      <c r="AU10" s="15"/>
      <c r="AV10" s="29">
        <v>550</v>
      </c>
      <c r="AW10" s="29"/>
      <c r="AX10" s="29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3">
        <f>(U10-M10)+(AJ10-BI10)</f>
        <v>8</v>
      </c>
      <c r="BQ10" s="15"/>
      <c r="BR10" s="15"/>
      <c r="BS10" s="15"/>
      <c r="BT10" s="15"/>
      <c r="BU10" s="15"/>
      <c r="BV10" s="15"/>
    </row>
    <row r="11" spans="1:74" ht="84" x14ac:dyDescent="0.25">
      <c r="A11" s="35">
        <v>9</v>
      </c>
      <c r="B11" s="35" t="s">
        <v>30</v>
      </c>
      <c r="C11" s="35" t="s">
        <v>104</v>
      </c>
      <c r="D11" s="35" t="s">
        <v>97</v>
      </c>
      <c r="E11" s="35" t="s">
        <v>111</v>
      </c>
      <c r="F11" s="35" t="s">
        <v>32</v>
      </c>
      <c r="G11" s="35" t="s">
        <v>31</v>
      </c>
      <c r="H11" s="35">
        <v>20</v>
      </c>
      <c r="I11" s="35">
        <v>20</v>
      </c>
      <c r="J11" s="35">
        <v>0</v>
      </c>
      <c r="K11" s="35">
        <v>0.4</v>
      </c>
      <c r="L11" s="35">
        <v>2019</v>
      </c>
      <c r="M11" s="2">
        <v>43725</v>
      </c>
      <c r="N11" s="35" t="s">
        <v>46</v>
      </c>
      <c r="O11" s="8"/>
      <c r="P11" s="8" t="s">
        <v>29</v>
      </c>
      <c r="Q11" s="8" t="s">
        <v>29</v>
      </c>
      <c r="R11" s="8" t="s">
        <v>29</v>
      </c>
      <c r="S11" s="8" t="s">
        <v>29</v>
      </c>
      <c r="T11" s="8" t="s">
        <v>29</v>
      </c>
      <c r="U11" s="1">
        <v>43726</v>
      </c>
      <c r="V11" s="8"/>
      <c r="W11" s="8"/>
      <c r="X11" s="8"/>
      <c r="Y11" s="8"/>
      <c r="Z11" s="48" t="s">
        <v>131</v>
      </c>
      <c r="AA11" s="1">
        <v>43732</v>
      </c>
      <c r="AB11" s="8" t="s">
        <v>45</v>
      </c>
      <c r="AC11" s="8" t="s">
        <v>40</v>
      </c>
      <c r="AD11" s="17" t="s">
        <v>40</v>
      </c>
      <c r="AE11" s="8">
        <v>2019</v>
      </c>
      <c r="AF11" s="8">
        <v>1</v>
      </c>
      <c r="AG11" s="1">
        <f t="shared" ref="AG11" si="15">AA11+DATE(3,0,0)</f>
        <v>44797</v>
      </c>
      <c r="AH11" s="1">
        <f>AA11+DATE(0,7,0)</f>
        <v>43914</v>
      </c>
      <c r="AI11" s="5">
        <f>AH11-AJ11</f>
        <v>172</v>
      </c>
      <c r="AJ11" s="1">
        <v>43742</v>
      </c>
      <c r="AK11" s="8" t="s">
        <v>152</v>
      </c>
      <c r="AL11" s="8" t="s">
        <v>35</v>
      </c>
      <c r="AM11" s="8" t="s">
        <v>42</v>
      </c>
      <c r="AN11" s="8" t="s">
        <v>57</v>
      </c>
      <c r="AO11" s="8"/>
      <c r="AP11" s="8" t="s">
        <v>29</v>
      </c>
      <c r="AQ11" s="8"/>
      <c r="AR11" s="8"/>
      <c r="AS11" s="8"/>
      <c r="AT11" s="8"/>
      <c r="AU11" s="8"/>
      <c r="AV11" s="31">
        <v>1584</v>
      </c>
      <c r="AW11" s="31"/>
      <c r="AX11" s="31"/>
      <c r="AY11" s="8"/>
      <c r="AZ11" s="8"/>
      <c r="BA11" s="8"/>
      <c r="BB11" s="8"/>
      <c r="BC11" s="8"/>
      <c r="BD11" s="8"/>
      <c r="BE11" s="8"/>
      <c r="BF11" s="8"/>
      <c r="BG11" s="8"/>
      <c r="BH11" s="8" t="s">
        <v>29</v>
      </c>
      <c r="BI11" s="8" t="s">
        <v>29</v>
      </c>
      <c r="BJ11" s="8" t="s">
        <v>146</v>
      </c>
      <c r="BK11" s="1">
        <v>43742</v>
      </c>
      <c r="BL11" s="8" t="s">
        <v>29</v>
      </c>
      <c r="BM11" s="1">
        <v>43742</v>
      </c>
      <c r="BN11" s="1">
        <v>43742</v>
      </c>
      <c r="BO11" s="8"/>
      <c r="BP11" s="5">
        <f>(U11-M11)</f>
        <v>1</v>
      </c>
      <c r="BQ11" s="8"/>
      <c r="BR11" s="8"/>
      <c r="BS11" s="8"/>
      <c r="BT11" s="8"/>
      <c r="BU11" s="8"/>
      <c r="BV11" s="8"/>
    </row>
    <row r="12" spans="1:74" ht="36" x14ac:dyDescent="0.25">
      <c r="A12" s="35">
        <v>10</v>
      </c>
      <c r="B12" s="35" t="s">
        <v>48</v>
      </c>
      <c r="C12" s="35" t="s">
        <v>50</v>
      </c>
      <c r="D12" s="35" t="s">
        <v>97</v>
      </c>
      <c r="E12" s="35" t="s">
        <v>135</v>
      </c>
      <c r="F12" s="35" t="s">
        <v>32</v>
      </c>
      <c r="G12" s="35" t="s">
        <v>31</v>
      </c>
      <c r="H12" s="35">
        <v>5</v>
      </c>
      <c r="I12" s="35">
        <v>5</v>
      </c>
      <c r="J12" s="35">
        <v>0</v>
      </c>
      <c r="K12" s="35">
        <v>0.22</v>
      </c>
      <c r="L12" s="35">
        <v>2019</v>
      </c>
      <c r="M12" s="2">
        <v>43731</v>
      </c>
      <c r="N12" s="35" t="s">
        <v>46</v>
      </c>
      <c r="O12" s="3"/>
      <c r="P12" s="3" t="s">
        <v>29</v>
      </c>
      <c r="Q12" s="3" t="s">
        <v>29</v>
      </c>
      <c r="R12" s="3" t="s">
        <v>29</v>
      </c>
      <c r="S12" s="3" t="s">
        <v>29</v>
      </c>
      <c r="T12" s="3" t="s">
        <v>29</v>
      </c>
      <c r="U12" s="7">
        <v>43735</v>
      </c>
      <c r="V12" s="3"/>
      <c r="W12" s="3"/>
      <c r="X12" s="3"/>
      <c r="Y12" s="3"/>
      <c r="Z12" s="16" t="s">
        <v>140</v>
      </c>
      <c r="AA12" s="3"/>
      <c r="AB12" s="3" t="s">
        <v>45</v>
      </c>
      <c r="AC12" s="3" t="s">
        <v>40</v>
      </c>
      <c r="AD12" s="3" t="s">
        <v>41</v>
      </c>
      <c r="AE12" s="3">
        <v>2019</v>
      </c>
      <c r="AF12" s="3">
        <v>3</v>
      </c>
      <c r="AG12" s="2">
        <f t="shared" ref="AG12:AG13" si="16">AA12+DATE(3,0,0)</f>
        <v>1065</v>
      </c>
      <c r="AH12" s="2">
        <f t="shared" ref="AH12:AH13" si="17">AA12+DATE(0,7,0)</f>
        <v>182</v>
      </c>
      <c r="AI12" s="6">
        <f t="shared" ref="AI12:AI13" ca="1" si="18">AH12-TODAY()</f>
        <v>-44922</v>
      </c>
      <c r="AJ12" s="7"/>
      <c r="AK12" s="3" t="s">
        <v>143</v>
      </c>
      <c r="AL12" s="3" t="s">
        <v>35</v>
      </c>
      <c r="AM12" s="3" t="s">
        <v>42</v>
      </c>
      <c r="AN12" s="3" t="s">
        <v>57</v>
      </c>
      <c r="AO12" s="3"/>
      <c r="AP12" s="3" t="s">
        <v>29</v>
      </c>
      <c r="AQ12" s="3"/>
      <c r="AR12" s="3"/>
      <c r="AS12" s="3"/>
      <c r="AT12" s="3"/>
      <c r="AU12" s="3"/>
      <c r="AV12" s="32">
        <v>550</v>
      </c>
      <c r="AW12" s="32"/>
      <c r="AX12" s="32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40">
        <f>(U12-M12)+(AJ12-BI12)</f>
        <v>4</v>
      </c>
      <c r="BQ12" s="3"/>
      <c r="BR12" s="3"/>
      <c r="BS12" s="3"/>
      <c r="BT12" s="3"/>
      <c r="BU12" s="3"/>
      <c r="BV12" s="3"/>
    </row>
    <row r="13" spans="1:74" ht="36" x14ac:dyDescent="0.25">
      <c r="A13" s="35">
        <v>11</v>
      </c>
      <c r="B13" s="35" t="s">
        <v>48</v>
      </c>
      <c r="C13" s="35" t="s">
        <v>50</v>
      </c>
      <c r="D13" s="35" t="s">
        <v>97</v>
      </c>
      <c r="E13" s="35" t="s">
        <v>135</v>
      </c>
      <c r="F13" s="35" t="s">
        <v>32</v>
      </c>
      <c r="G13" s="35" t="s">
        <v>31</v>
      </c>
      <c r="H13" s="35">
        <v>5</v>
      </c>
      <c r="I13" s="35">
        <v>5</v>
      </c>
      <c r="J13" s="35">
        <v>0</v>
      </c>
      <c r="K13" s="35">
        <v>0.22</v>
      </c>
      <c r="L13" s="35">
        <v>2019</v>
      </c>
      <c r="M13" s="2">
        <v>43731</v>
      </c>
      <c r="N13" s="35" t="s">
        <v>46</v>
      </c>
      <c r="O13" s="3"/>
      <c r="P13" s="3" t="s">
        <v>29</v>
      </c>
      <c r="Q13" s="3" t="s">
        <v>29</v>
      </c>
      <c r="R13" s="3" t="s">
        <v>29</v>
      </c>
      <c r="S13" s="3" t="s">
        <v>29</v>
      </c>
      <c r="T13" s="3" t="s">
        <v>29</v>
      </c>
      <c r="U13" s="7">
        <v>43735</v>
      </c>
      <c r="V13" s="3"/>
      <c r="W13" s="3"/>
      <c r="X13" s="3"/>
      <c r="Y13" s="3"/>
      <c r="Z13" s="16" t="s">
        <v>141</v>
      </c>
      <c r="AA13" s="3"/>
      <c r="AB13" s="3" t="s">
        <v>45</v>
      </c>
      <c r="AC13" s="3" t="s">
        <v>40</v>
      </c>
      <c r="AD13" s="3" t="s">
        <v>41</v>
      </c>
      <c r="AE13" s="3">
        <v>2019</v>
      </c>
      <c r="AF13" s="3">
        <v>3</v>
      </c>
      <c r="AG13" s="2">
        <f t="shared" si="16"/>
        <v>1065</v>
      </c>
      <c r="AH13" s="2">
        <f t="shared" si="17"/>
        <v>182</v>
      </c>
      <c r="AI13" s="6">
        <f t="shared" ca="1" si="18"/>
        <v>-44922</v>
      </c>
      <c r="AJ13" s="7"/>
      <c r="AK13" s="3" t="s">
        <v>144</v>
      </c>
      <c r="AL13" s="3" t="s">
        <v>35</v>
      </c>
      <c r="AM13" s="3" t="s">
        <v>42</v>
      </c>
      <c r="AN13" s="3" t="s">
        <v>57</v>
      </c>
      <c r="AO13" s="3"/>
      <c r="AP13" s="3" t="s">
        <v>29</v>
      </c>
      <c r="AQ13" s="3"/>
      <c r="AR13" s="3"/>
      <c r="AS13" s="3"/>
      <c r="AT13" s="3"/>
      <c r="AU13" s="3"/>
      <c r="AV13" s="32">
        <v>550</v>
      </c>
      <c r="AW13" s="32"/>
      <c r="AX13" s="32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40">
        <f>(U13-M13)+(AJ13-BI13)</f>
        <v>4</v>
      </c>
      <c r="BQ13" s="3"/>
      <c r="BR13" s="3"/>
      <c r="BS13" s="3"/>
      <c r="BT13" s="3"/>
      <c r="BU13" s="3"/>
      <c r="BV13" s="3"/>
    </row>
  </sheetData>
  <customSheetViews>
    <customSheetView guid="{74BCC2D7-A706-41F0-A247-1C77540CBEC2}" scale="85" showAutoFilter="1">
      <pane xSplit="4" ySplit="1" topLeftCell="F115" activePane="bottomRight" state="frozen"/>
      <selection pane="bottomRight" activeCell="G118" sqref="G118"/>
      <pageMargins left="0.7" right="0.7" top="0.75" bottom="0.75" header="0.3" footer="0.3"/>
      <pageSetup paperSize="9" orientation="portrait" r:id="rId1"/>
      <autoFilter ref="A1:BX117"/>
    </customSheetView>
    <customSheetView guid="{C7B5DCFB-CE08-46EC-8DE5-C658E0A20F90}" scale="70" showAutoFilter="1">
      <pane xSplit="6" ySplit="1" topLeftCell="G111" activePane="bottomRight" state="frozen"/>
      <selection pane="bottomRight" activeCell="G116" sqref="G116"/>
      <pageMargins left="0.7" right="0.7" top="0.75" bottom="0.75" header="0.3" footer="0.3"/>
      <pageSetup paperSize="9" orientation="portrait" r:id="rId2"/>
      <autoFilter ref="A1:BX108"/>
    </customSheetView>
  </customSheetViews>
  <conditionalFormatting sqref="AR1:AT1">
    <cfRule type="cellIs" dxfId="12" priority="11" operator="equal">
      <formula>2</formula>
    </cfRule>
    <cfRule type="cellIs" dxfId="11" priority="12" operator="equal">
      <formula>1</formula>
    </cfRule>
    <cfRule type="cellIs" dxfId="10" priority="13" operator="equal">
      <formula>0</formula>
    </cfRule>
  </conditionalFormatting>
  <conditionalFormatting sqref="AU1">
    <cfRule type="cellIs" dxfId="9" priority="8" operator="equal">
      <formula>2</formula>
    </cfRule>
    <cfRule type="cellIs" dxfId="8" priority="9" operator="equal">
      <formula>1</formula>
    </cfRule>
    <cfRule type="cellIs" dxfId="7" priority="10" operator="equal">
      <formula>0</formula>
    </cfRule>
  </conditionalFormatting>
  <conditionalFormatting sqref="BU1:BV1">
    <cfRule type="containsText" dxfId="6" priority="6" operator="containsText" text="СОГЛАСОВ">
      <formula>NOT(ISERROR(SEARCH("СОГЛАСОВ",BU1)))</formula>
    </cfRule>
    <cfRule type="containsText" dxfId="5" priority="7" operator="containsText" text="ЗАМЕЧАН">
      <formula>NOT(ISERROR(SEARCH("ЗАМЕЧАН",BU1)))</formula>
    </cfRule>
  </conditionalFormatting>
  <conditionalFormatting sqref="BU1:BV1">
    <cfRule type="containsText" dxfId="4" priority="4" operator="containsText" text="согласов">
      <formula>NOT(ISERROR(SEARCH("согласов",BU1)))</formula>
    </cfRule>
    <cfRule type="containsText" dxfId="3" priority="5" operator="containsText" text="замечани">
      <formula>NOT(ISERROR(SEARCH("замечани",BU1)))</formula>
    </cfRule>
  </conditionalFormatting>
  <conditionalFormatting sqref="AD1">
    <cfRule type="containsText" dxfId="2" priority="1" operator="containsText" text="1">
      <formula>NOT(ISERROR(SEARCH("1",AD1)))</formula>
    </cfRule>
    <cfRule type="containsText" dxfId="1" priority="2" operator="containsText" text="0">
      <formula>NOT(ISERROR(SEARCH("0",AD1)))</formula>
    </cfRule>
    <cfRule type="cellIs" dxfId="0" priority="3" operator="equal">
      <formula>0</formula>
    </cfRule>
  </conditionalFormatting>
  <hyperlinks>
    <hyperlink ref="Z3" r:id="rId3"/>
    <hyperlink ref="Z4" r:id="rId4"/>
    <hyperlink ref="Z5" r:id="rId5"/>
    <hyperlink ref="Z6" r:id="rId6"/>
    <hyperlink ref="Z7" r:id="rId7"/>
    <hyperlink ref="Z8" r:id="rId8"/>
    <hyperlink ref="Z9" r:id="rId9"/>
    <hyperlink ref="Z11" r:id="rId10"/>
    <hyperlink ref="AY9" r:id="rId11"/>
    <hyperlink ref="AY8" r:id="rId12"/>
    <hyperlink ref="Z10" r:id="rId13"/>
    <hyperlink ref="AD9" r:id="rId14"/>
    <hyperlink ref="Z12" r:id="rId15"/>
    <hyperlink ref="Z13" r:id="rId16"/>
    <hyperlink ref="AY7" r:id="rId17"/>
    <hyperlink ref="AY4" r:id="rId18"/>
    <hyperlink ref="AY5" r:id="rId19"/>
    <hyperlink ref="AD11" r:id="rId20"/>
    <hyperlink ref="AY6" r:id="rId21"/>
  </hyperlinks>
  <pageMargins left="0" right="0" top="0" bottom="0" header="0" footer="0"/>
  <pageSetup paperSize="9" scale="10" orientation="landscape" r:id="rId22"/>
  <ignoredErrors>
    <ignoredError sqref="AH3 AH5 BP11" formula="1"/>
  </ignoredErrors>
  <legacy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3" sqref="A23"/>
    </sheetView>
  </sheetViews>
  <sheetFormatPr defaultRowHeight="15" x14ac:dyDescent="0.25"/>
  <cols>
    <col min="1" max="1" width="6.140625" customWidth="1"/>
    <col min="2" max="2" width="43" bestFit="1" customWidth="1"/>
  </cols>
  <sheetData>
    <row r="1" spans="1:3" ht="15.75" x14ac:dyDescent="0.25">
      <c r="A1" s="9">
        <v>0</v>
      </c>
      <c r="B1" s="11" t="s">
        <v>113</v>
      </c>
    </row>
    <row r="2" spans="1:3" ht="15.75" x14ac:dyDescent="0.25">
      <c r="A2" s="9">
        <v>1</v>
      </c>
      <c r="B2" s="11" t="s">
        <v>51</v>
      </c>
    </row>
    <row r="3" spans="1:3" ht="15.75" x14ac:dyDescent="0.25">
      <c r="A3" s="9">
        <v>2</v>
      </c>
      <c r="B3" s="11" t="s">
        <v>52</v>
      </c>
    </row>
    <row r="4" spans="1:3" ht="15.75" x14ac:dyDescent="0.25">
      <c r="A4" s="9">
        <v>3</v>
      </c>
      <c r="B4" s="11" t="s">
        <v>53</v>
      </c>
    </row>
    <row r="5" spans="1:3" ht="15.75" x14ac:dyDescent="0.25">
      <c r="A5" s="9">
        <v>4</v>
      </c>
      <c r="B5" s="11" t="s">
        <v>54</v>
      </c>
    </row>
    <row r="6" spans="1:3" ht="15.75" x14ac:dyDescent="0.25">
      <c r="A6" s="10">
        <v>5</v>
      </c>
      <c r="B6" s="12" t="s">
        <v>55</v>
      </c>
    </row>
    <row r="7" spans="1:3" ht="15.75" x14ac:dyDescent="0.25">
      <c r="A7" s="10">
        <v>6</v>
      </c>
      <c r="B7" s="12" t="s">
        <v>56</v>
      </c>
    </row>
    <row r="8" spans="1:3" ht="15.75" x14ac:dyDescent="0.25">
      <c r="A8" s="10">
        <v>7</v>
      </c>
      <c r="B8" s="12" t="s">
        <v>58</v>
      </c>
    </row>
    <row r="12" spans="1:3" x14ac:dyDescent="0.25">
      <c r="A12" s="36"/>
      <c r="C12" t="s">
        <v>105</v>
      </c>
    </row>
    <row r="14" spans="1:3" x14ac:dyDescent="0.25">
      <c r="A14" s="36"/>
      <c r="B14" s="36"/>
      <c r="C14" t="s">
        <v>44</v>
      </c>
    </row>
    <row r="16" spans="1:3" x14ac:dyDescent="0.25">
      <c r="A16" s="37"/>
      <c r="C16" t="s">
        <v>112</v>
      </c>
    </row>
    <row r="18" spans="1:3" x14ac:dyDescent="0.25">
      <c r="A18" s="37"/>
      <c r="B18" s="37"/>
      <c r="C18" t="s">
        <v>112</v>
      </c>
    </row>
    <row r="20" spans="1:3" x14ac:dyDescent="0.25">
      <c r="A20" s="38"/>
      <c r="C20" t="s">
        <v>95</v>
      </c>
    </row>
    <row r="22" spans="1:3" x14ac:dyDescent="0.25">
      <c r="A22" s="38"/>
      <c r="B22" s="38"/>
      <c r="C22" t="s">
        <v>96</v>
      </c>
    </row>
  </sheetData>
  <customSheetViews>
    <customSheetView guid="{74BCC2D7-A706-41F0-A247-1C77540CBEC2}">
      <selection activeCell="D7" sqref="D7"/>
      <pageMargins left="0.7" right="0.7" top="0.75" bottom="0.75" header="0.3" footer="0.3"/>
    </customSheetView>
    <customSheetView guid="{C7B5DCFB-CE08-46EC-8DE5-C658E0A20F90}">
      <selection activeCell="B13" sqref="B1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ТП (действ.)</vt:lpstr>
      <vt:lpstr>Пояснения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Денисенко</dc:creator>
  <cp:lastModifiedBy>Малий Екатерина Александровна</cp:lastModifiedBy>
  <cp:lastPrinted>2019-08-28T10:12:17Z</cp:lastPrinted>
  <dcterms:created xsi:type="dcterms:W3CDTF">2006-09-16T00:00:00Z</dcterms:created>
  <dcterms:modified xsi:type="dcterms:W3CDTF">2023-06-27T10:00:40Z</dcterms:modified>
</cp:coreProperties>
</file>